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heckCompatibility="1"/>
  <mc:AlternateContent xmlns:mc="http://schemas.openxmlformats.org/markup-compatibility/2006">
    <mc:Choice Requires="x15">
      <x15ac:absPath xmlns:x15ac="http://schemas.microsoft.com/office/spreadsheetml/2010/11/ac" url="\\10.132.212.1\共有\２０２６年度データ\17生徒募集委員会\オープンスクール\"/>
    </mc:Choice>
  </mc:AlternateContent>
  <xr:revisionPtr revIDLastSave="0" documentId="13_ncr:1_{30BB6823-545D-4CFB-B0FE-35A078F66E4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申し込み集計用紙" sheetId="8" r:id="rId1"/>
    <sheet name="参加生徒名簿" sheetId="15" r:id="rId2"/>
    <sheet name="引率・保護者名簿" sheetId="9" r:id="rId3"/>
    <sheet name="発送先一覧" sheetId="16" r:id="rId4"/>
    <sheet name="計算用" sheetId="6" state="hidden" r:id="rId5"/>
  </sheets>
  <definedNames>
    <definedName name="_xlnm._FilterDatabase" localSheetId="2" hidden="1">引率・保護者名簿!$B$5:$E$26</definedName>
    <definedName name="_xlnm._FilterDatabase" localSheetId="1" hidden="1">参加生徒名簿!$B$5:$H$26</definedName>
    <definedName name="_xlnm.Print_Area" localSheetId="2">引率・保護者名簿!$A$1:$H$26</definedName>
    <definedName name="_xlnm.Print_Area" localSheetId="1">参加生徒名簿!$A$1:$H$26</definedName>
    <definedName name="_xlnm.Print_Area" localSheetId="0">申し込み集計用紙!$A$1:$K$29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5" l="1"/>
  <c r="H16" i="8" s="1"/>
  <c r="L9" i="15"/>
  <c r="H17" i="8" s="1"/>
  <c r="L7" i="15"/>
  <c r="H15" i="8" s="1"/>
  <c r="K9" i="15"/>
  <c r="F17" i="8" s="1"/>
  <c r="K8" i="15"/>
  <c r="F16" i="8" s="1"/>
  <c r="K7" i="15"/>
  <c r="F15" i="8" s="1"/>
  <c r="J6" i="9"/>
  <c r="J8" i="9"/>
  <c r="J7" i="9"/>
  <c r="K21" i="15"/>
  <c r="H20" i="8" s="1"/>
  <c r="K19" i="15"/>
  <c r="D27" i="8" s="1"/>
  <c r="K18" i="15"/>
  <c r="D26" i="8" s="1"/>
  <c r="K17" i="15"/>
  <c r="D25" i="8" s="1"/>
  <c r="K16" i="15"/>
  <c r="D24" i="8" s="1"/>
  <c r="K15" i="15"/>
  <c r="D23" i="8" s="1"/>
  <c r="K14" i="15"/>
  <c r="D22" i="8" s="1"/>
  <c r="K13" i="15"/>
  <c r="D21" i="8" s="1"/>
  <c r="D3" i="15"/>
  <c r="D7" i="6"/>
  <c r="H21" i="8" l="1"/>
  <c r="C9" i="6"/>
  <c r="D13" i="6"/>
  <c r="E2" i="6"/>
  <c r="H17" i="6"/>
  <c r="D6" i="6"/>
  <c r="E11" i="6"/>
  <c r="D2" i="6"/>
  <c r="D12" i="6"/>
  <c r="C8" i="6"/>
  <c r="C12" i="6"/>
  <c r="E12" i="6"/>
  <c r="C10" i="6"/>
  <c r="C11" i="6"/>
  <c r="C7" i="6"/>
  <c r="F17" i="6"/>
  <c r="E9" i="6"/>
  <c r="E8" i="6"/>
  <c r="E7" i="6"/>
  <c r="E6" i="6"/>
  <c r="E5" i="6"/>
  <c r="E3" i="6"/>
  <c r="D11" i="6"/>
  <c r="D10" i="6"/>
  <c r="C5" i="6"/>
  <c r="C13" i="6"/>
  <c r="C6" i="6"/>
  <c r="C4" i="6"/>
  <c r="C3" i="6"/>
  <c r="C2" i="6"/>
  <c r="D9" i="6"/>
  <c r="D8" i="6"/>
  <c r="D5" i="6"/>
  <c r="D4" i="6"/>
  <c r="D3" i="6"/>
  <c r="E13" i="6"/>
  <c r="E10" i="6"/>
  <c r="E4" i="6"/>
  <c r="B18" i="6"/>
  <c r="B17" i="6"/>
  <c r="D3" i="9"/>
  <c r="H1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bihoro24</author>
  </authors>
  <commentList>
    <comment ref="C7" authorId="0" shapeId="0" xr:uid="{00000000-0006-0000-0000-000002000000}">
      <text>
        <r>
          <rPr>
            <sz val="12"/>
            <color indexed="81"/>
            <rFont val="MS P ゴシック"/>
            <family val="3"/>
            <charset val="128"/>
          </rPr>
          <t>中学校名を入力してください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7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メールアドレスを入力してください</t>
        </r>
      </text>
    </comment>
    <comment ref="C8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担当の先生のお名前を入力してください
</t>
        </r>
      </text>
    </comment>
    <comment ref="G8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電話番号を入力してください
</t>
        </r>
      </text>
    </comment>
  </commentList>
</comments>
</file>

<file path=xl/sharedStrings.xml><?xml version="1.0" encoding="utf-8"?>
<sst xmlns="http://schemas.openxmlformats.org/spreadsheetml/2006/main" count="385" uniqueCount="334">
  <si>
    <t>部活動
見学</t>
    <rPh sb="0" eb="3">
      <t>ブカツドウ</t>
    </rPh>
    <rPh sb="4" eb="6">
      <t>ケンガク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</si>
  <si>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</si>
  <si>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</si>
  <si>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No</t>
    <phoneticPr fontId="2"/>
  </si>
  <si>
    <t>氏　　　名</t>
    <rPh sb="0" eb="1">
      <t>シ</t>
    </rPh>
    <rPh sb="4" eb="5">
      <t>メイ</t>
    </rPh>
    <phoneticPr fontId="2"/>
  </si>
  <si>
    <t>中学校名</t>
    <rPh sb="0" eb="3">
      <t>チュウガッコウ</t>
    </rPh>
    <rPh sb="3" eb="4">
      <t>メイ</t>
    </rPh>
    <phoneticPr fontId="2"/>
  </si>
  <si>
    <t>中学校</t>
    <rPh sb="0" eb="3">
      <t>チュウガッコウ</t>
    </rPh>
    <phoneticPr fontId="2"/>
  </si>
  <si>
    <t>第2</t>
    <rPh sb="0" eb="1">
      <t>ダイ</t>
    </rPh>
    <phoneticPr fontId="2"/>
  </si>
  <si>
    <t>第1</t>
    <rPh sb="0" eb="1">
      <t>ダイ</t>
    </rPh>
    <phoneticPr fontId="2"/>
  </si>
  <si>
    <t>中学校名</t>
  </si>
  <si>
    <t>中学校</t>
  </si>
  <si>
    <t>第１希望</t>
  </si>
  <si>
    <t>第２希望</t>
  </si>
  <si>
    <t>名</t>
    <rPh sb="0" eb="1">
      <t>メイ</t>
    </rPh>
    <phoneticPr fontId="2"/>
  </si>
  <si>
    <t>保護者</t>
    <rPh sb="0" eb="3">
      <t>ホゴシャ</t>
    </rPh>
    <phoneticPr fontId="2"/>
  </si>
  <si>
    <t>寄宿舎見学</t>
    <rPh sb="0" eb="3">
      <t>キシュクシャ</t>
    </rPh>
    <rPh sb="3" eb="5">
      <t>ケンガク</t>
    </rPh>
    <phoneticPr fontId="2"/>
  </si>
  <si>
    <t>参加者</t>
    <rPh sb="0" eb="3">
      <t>サンカシャ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</si>
  <si>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</si>
  <si>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</si>
  <si>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合計</t>
    <rPh sb="0" eb="2">
      <t>ゴウケイ</t>
    </rPh>
    <phoneticPr fontId="2"/>
  </si>
  <si>
    <t>　　</t>
  </si>
  <si>
    <t>希望者○選択</t>
    <rPh sb="0" eb="3">
      <t>キボウシャ</t>
    </rPh>
    <rPh sb="4" eb="6">
      <t>センタク</t>
    </rPh>
    <phoneticPr fontId="2"/>
  </si>
  <si>
    <t>ふりがな</t>
    <phoneticPr fontId="2"/>
  </si>
  <si>
    <t>名</t>
    <phoneticPr fontId="2"/>
  </si>
  <si>
    <t>メール
アドレス</t>
    <phoneticPr fontId="2"/>
  </si>
  <si>
    <t>電話番号</t>
    <rPh sb="0" eb="2">
      <t>デンワ</t>
    </rPh>
    <rPh sb="2" eb="4">
      <t>バンゴウ</t>
    </rPh>
    <phoneticPr fontId="2"/>
  </si>
  <si>
    <t>担当者</t>
    <rPh sb="0" eb="3">
      <t>タントウシャ</t>
    </rPh>
    <phoneticPr fontId="2"/>
  </si>
  <si>
    <t>様</t>
    <rPh sb="0" eb="1">
      <t>サマ</t>
    </rPh>
    <phoneticPr fontId="2"/>
  </si>
  <si>
    <t>一任</t>
    <rPh sb="0" eb="2">
      <t>イチニン</t>
    </rPh>
    <phoneticPr fontId="2"/>
  </si>
  <si>
    <t>理科</t>
    <rPh sb="0" eb="2">
      <t>リカ</t>
    </rPh>
    <phoneticPr fontId="2"/>
  </si>
  <si>
    <t>数学</t>
    <rPh sb="0" eb="2">
      <t>スウガク</t>
    </rPh>
    <phoneticPr fontId="2"/>
  </si>
  <si>
    <t>商業</t>
    <rPh sb="0" eb="2">
      <t>ショウギョウ</t>
    </rPh>
    <phoneticPr fontId="2"/>
  </si>
  <si>
    <t>畜産</t>
    <rPh sb="0" eb="2">
      <t>チクサン</t>
    </rPh>
    <phoneticPr fontId="2"/>
  </si>
  <si>
    <t>食品製造（農）</t>
    <rPh sb="5" eb="6">
      <t>ノウ</t>
    </rPh>
    <phoneticPr fontId="2"/>
  </si>
  <si>
    <t>名</t>
    <rPh sb="0" eb="1">
      <t>メイ</t>
    </rPh>
    <phoneticPr fontId="2"/>
  </si>
  <si>
    <t/>
  </si>
  <si>
    <t>引率</t>
    <rPh sb="0" eb="2">
      <t>インソツ</t>
    </rPh>
    <phoneticPr fontId="2"/>
  </si>
  <si>
    <t>授業体験内容</t>
    <phoneticPr fontId="2"/>
  </si>
  <si>
    <t>国語</t>
    <rPh sb="0" eb="2">
      <t>コクゴ</t>
    </rPh>
    <phoneticPr fontId="2"/>
  </si>
  <si>
    <t>地歴公民</t>
    <rPh sb="0" eb="2">
      <t>チレキ</t>
    </rPh>
    <rPh sb="2" eb="4">
      <t>コウミン</t>
    </rPh>
    <phoneticPr fontId="2"/>
  </si>
  <si>
    <t>外国語</t>
    <rPh sb="0" eb="3">
      <t>ガイコクゴ</t>
    </rPh>
    <phoneticPr fontId="2"/>
  </si>
  <si>
    <t>野菜</t>
    <rPh sb="0" eb="2">
      <t>ヤサイ</t>
    </rPh>
    <phoneticPr fontId="2"/>
  </si>
  <si>
    <t>農業機械</t>
    <rPh sb="0" eb="4">
      <t>ノウギョウキカイ</t>
    </rPh>
    <phoneticPr fontId="2"/>
  </si>
  <si>
    <t>食品製造(乳)</t>
    <rPh sb="0" eb="4">
      <t>ショクヒンセイゾウ</t>
    </rPh>
    <rPh sb="5" eb="6">
      <t>ニュウ</t>
    </rPh>
    <phoneticPr fontId="2"/>
  </si>
  <si>
    <t>北海道美幌高等学校　オープンスクール担当者　行</t>
    <rPh sb="18" eb="21">
      <t>タントウシャ</t>
    </rPh>
    <phoneticPr fontId="2"/>
  </si>
  <si>
    <t>２．部活動</t>
    <phoneticPr fontId="2"/>
  </si>
  <si>
    <t>３．寄宿舎 [報徳寮]見学</t>
    <phoneticPr fontId="2"/>
  </si>
  <si>
    <t>居住
市町村</t>
    <rPh sb="0" eb="2">
      <t>キョジュウ</t>
    </rPh>
    <rPh sb="3" eb="6">
      <t>シチョウソン</t>
    </rPh>
    <phoneticPr fontId="2"/>
  </si>
  <si>
    <t>引率/保護者
選択</t>
    <rPh sb="0" eb="2">
      <t>インソツ</t>
    </rPh>
    <rPh sb="3" eb="6">
      <t>ホゴシャ</t>
    </rPh>
    <rPh sb="7" eb="9">
      <t>センタク</t>
    </rPh>
    <phoneticPr fontId="2"/>
  </si>
  <si>
    <t>部活動見学</t>
    <rPh sb="0" eb="3">
      <t>ブカツドウ</t>
    </rPh>
    <rPh sb="3" eb="5">
      <t>ケンガク</t>
    </rPh>
    <phoneticPr fontId="2"/>
  </si>
  <si>
    <t>集計用</t>
    <rPh sb="0" eb="2">
      <t>シュウケイ</t>
    </rPh>
    <rPh sb="2" eb="3">
      <t>ヨウ</t>
    </rPh>
    <phoneticPr fontId="2"/>
  </si>
  <si>
    <t>第1希望</t>
    <rPh sb="0" eb="1">
      <t>ダイ</t>
    </rPh>
    <rPh sb="2" eb="4">
      <t>キボウ</t>
    </rPh>
    <phoneticPr fontId="2"/>
  </si>
  <si>
    <t>第2希望</t>
    <rPh sb="0" eb="1">
      <t>ダイ</t>
    </rPh>
    <rPh sb="2" eb="4">
      <t>キボウ</t>
    </rPh>
    <phoneticPr fontId="2"/>
  </si>
  <si>
    <t>第3希望</t>
    <rPh sb="0" eb="1">
      <t>ダイ</t>
    </rPh>
    <rPh sb="2" eb="4">
      <t>キボウ</t>
    </rPh>
    <phoneticPr fontId="2"/>
  </si>
  <si>
    <t>メールアドレス　：　hana2010@hokkaido-c.ed.jp</t>
    <phoneticPr fontId="2"/>
  </si>
  <si>
    <t>農業科目</t>
    <rPh sb="0" eb="2">
      <t>ノウギョウ</t>
    </rPh>
    <rPh sb="3" eb="4">
      <t>モク</t>
    </rPh>
    <phoneticPr fontId="2"/>
  </si>
  <si>
    <t>部活動</t>
    <rPh sb="0" eb="3">
      <t>ブカツドウ</t>
    </rPh>
    <phoneticPr fontId="2"/>
  </si>
  <si>
    <t>吹奏楽部</t>
    <rPh sb="0" eb="4">
      <t>スイソウガクブ</t>
    </rPh>
    <phoneticPr fontId="2"/>
  </si>
  <si>
    <t>希望しない</t>
    <rPh sb="0" eb="2">
      <t>キボウ</t>
    </rPh>
    <phoneticPr fontId="2"/>
  </si>
  <si>
    <t>弓道部</t>
    <rPh sb="0" eb="3">
      <t>キュウドウブ</t>
    </rPh>
    <phoneticPr fontId="2"/>
  </si>
  <si>
    <t>ソフトテニス部</t>
    <rPh sb="6" eb="7">
      <t>ブ</t>
    </rPh>
    <phoneticPr fontId="2"/>
  </si>
  <si>
    <t>バドミントン部</t>
    <rPh sb="6" eb="7">
      <t>ブ</t>
    </rPh>
    <phoneticPr fontId="2"/>
  </si>
  <si>
    <t>野球部</t>
    <rPh sb="0" eb="3">
      <t>ヤキュウブ</t>
    </rPh>
    <phoneticPr fontId="2"/>
  </si>
  <si>
    <t>写真部</t>
    <rPh sb="0" eb="3">
      <t>シャシンブ</t>
    </rPh>
    <phoneticPr fontId="2"/>
  </si>
  <si>
    <t>人数</t>
    <rPh sb="0" eb="2">
      <t>ニンズウ</t>
    </rPh>
    <phoneticPr fontId="2"/>
  </si>
  <si>
    <t>報徳寮見学</t>
    <rPh sb="0" eb="2">
      <t>ホウトク</t>
    </rPh>
    <rPh sb="2" eb="3">
      <t>リョウ</t>
    </rPh>
    <rPh sb="3" eb="5">
      <t>ケンガク</t>
    </rPh>
    <phoneticPr fontId="2"/>
  </si>
  <si>
    <t>見学希望生徒</t>
    <rPh sb="0" eb="2">
      <t>ケンガク</t>
    </rPh>
    <rPh sb="2" eb="4">
      <t>キボウ</t>
    </rPh>
    <rPh sb="4" eb="6">
      <t>セイト</t>
    </rPh>
    <phoneticPr fontId="2"/>
  </si>
  <si>
    <t>見学希望保護者・引率</t>
    <rPh sb="0" eb="2">
      <t>ケンガク</t>
    </rPh>
    <rPh sb="2" eb="4">
      <t>キボウ</t>
    </rPh>
    <rPh sb="4" eb="7">
      <t>ホゴシャ</t>
    </rPh>
    <rPh sb="8" eb="10">
      <t>インソツ</t>
    </rPh>
    <phoneticPr fontId="2"/>
  </si>
  <si>
    <t>令和８年度 北海道美幌高等学校　オープンスクール　　参加申込用紙</t>
    <phoneticPr fontId="2"/>
  </si>
  <si>
    <t>普通科</t>
    <rPh sb="0" eb="3">
      <t>フツウカ</t>
    </rPh>
    <phoneticPr fontId="2"/>
  </si>
  <si>
    <t>Ａ</t>
    <phoneticPr fontId="2"/>
  </si>
  <si>
    <t>Ｂ</t>
    <phoneticPr fontId="2"/>
  </si>
  <si>
    <t>作物・畜産グループ</t>
    <rPh sb="0" eb="2">
      <t>サクモツ</t>
    </rPh>
    <rPh sb="3" eb="5">
      <t>チクサン</t>
    </rPh>
    <phoneticPr fontId="2"/>
  </si>
  <si>
    <t>食品加工グループ</t>
    <rPh sb="0" eb="2">
      <t>ショクヒン</t>
    </rPh>
    <rPh sb="2" eb="4">
      <t>カコウ</t>
    </rPh>
    <phoneticPr fontId="2"/>
  </si>
  <si>
    <t>令和８年度　北海道美幌高学校　オープンスクール　参加者名簿</t>
    <rPh sb="0" eb="2">
      <t>レイワ</t>
    </rPh>
    <rPh sb="3" eb="5">
      <t>ネンド</t>
    </rPh>
    <rPh sb="6" eb="9">
      <t>ホッカイドウ</t>
    </rPh>
    <rPh sb="9" eb="11">
      <t>ビホロ</t>
    </rPh>
    <rPh sb="11" eb="12">
      <t>コウ</t>
    </rPh>
    <rPh sb="12" eb="14">
      <t>ガッコウ</t>
    </rPh>
    <rPh sb="24" eb="27">
      <t>サンカシャ</t>
    </rPh>
    <rPh sb="27" eb="29">
      <t>メイボ</t>
    </rPh>
    <phoneticPr fontId="2"/>
  </si>
  <si>
    <t>１．普通科</t>
    <rPh sb="2" eb="5">
      <t>フツウカ</t>
    </rPh>
    <phoneticPr fontId="2"/>
  </si>
  <si>
    <t>Ａ　作物・畜産グループ</t>
    <rPh sb="2" eb="4">
      <t>サクモツ</t>
    </rPh>
    <rPh sb="5" eb="7">
      <t>チクサン</t>
    </rPh>
    <phoneticPr fontId="2"/>
  </si>
  <si>
    <t>Ｂ　食品加工グループ</t>
    <rPh sb="2" eb="4">
      <t>ショクヒン</t>
    </rPh>
    <rPh sb="4" eb="6">
      <t>カコウ</t>
    </rPh>
    <phoneticPr fontId="2"/>
  </si>
  <si>
    <t>寄宿舎
見学
(入寮希望者)</t>
    <rPh sb="0" eb="3">
      <t>キシュクシャ</t>
    </rPh>
    <rPh sb="4" eb="6">
      <t>ケンガク</t>
    </rPh>
    <rPh sb="8" eb="10">
      <t>ニュウリョウ</t>
    </rPh>
    <rPh sb="10" eb="13">
      <t>キボウシャ</t>
    </rPh>
    <phoneticPr fontId="2"/>
  </si>
  <si>
    <t>令和８年度　北海道美幌高学校　オープンスクール　引率・保護者名簿</t>
    <rPh sb="24" eb="26">
      <t>インソツ</t>
    </rPh>
    <rPh sb="27" eb="29">
      <t>ホゴ</t>
    </rPh>
    <rPh sb="29" eb="30">
      <t>シャ</t>
    </rPh>
    <rPh sb="30" eb="32">
      <t>メイボ</t>
    </rPh>
    <phoneticPr fontId="2"/>
  </si>
  <si>
    <t>授業見学（参加）</t>
    <rPh sb="0" eb="2">
      <t>ジュギョウ</t>
    </rPh>
    <rPh sb="2" eb="4">
      <t>ケンガク</t>
    </rPh>
    <rPh sb="5" eb="7">
      <t>サンカ</t>
    </rPh>
    <phoneticPr fontId="2"/>
  </si>
  <si>
    <t>※以下の項目は、「参加生徒名簿」「引率・保護者名簿」を入力すると反映され、人数が表示されます。</t>
    <rPh sb="1" eb="3">
      <t>イカ</t>
    </rPh>
    <rPh sb="9" eb="11">
      <t>サンカ</t>
    </rPh>
    <rPh sb="11" eb="13">
      <t>セイト</t>
    </rPh>
    <rPh sb="13" eb="15">
      <t>メイボ</t>
    </rPh>
    <rPh sb="17" eb="19">
      <t>インソツ</t>
    </rPh>
    <rPh sb="20" eb="23">
      <t>ホゴシャ</t>
    </rPh>
    <rPh sb="23" eb="25">
      <t>メイボ</t>
    </rPh>
    <rPh sb="27" eb="29">
      <t>ニュウリョク</t>
    </rPh>
    <rPh sb="32" eb="34">
      <t>ハンエイ</t>
    </rPh>
    <rPh sb="40" eb="42">
      <t>ヒョウジ</t>
    </rPh>
    <phoneticPr fontId="2"/>
  </si>
  <si>
    <t>※農業科の体験授業は第２希望まで選択してください。希望人数により調整する場合があります。</t>
    <rPh sb="1" eb="4">
      <t>ノウギョウカ</t>
    </rPh>
    <rPh sb="7" eb="9">
      <t>ジュギョウ</t>
    </rPh>
    <rPh sb="36" eb="38">
      <t>バアイ</t>
    </rPh>
    <phoneticPr fontId="2"/>
  </si>
  <si>
    <t>１．授業体験</t>
    <rPh sb="4" eb="6">
      <t>タイケン</t>
    </rPh>
    <phoneticPr fontId="2"/>
  </si>
  <si>
    <t>普通科（1）　農業科（Ａ・Ｂ）</t>
    <rPh sb="0" eb="2">
      <t>フツウ</t>
    </rPh>
    <rPh sb="7" eb="10">
      <t>ノウギョウカ</t>
    </rPh>
    <phoneticPr fontId="2"/>
  </si>
  <si>
    <t>番号</t>
    <rPh sb="0" eb="2">
      <t>バンゴウ</t>
    </rPh>
    <phoneticPr fontId="35"/>
  </si>
  <si>
    <t>中学校名</t>
    <rPh sb="0" eb="3">
      <t>チュウガッコウ</t>
    </rPh>
    <rPh sb="3" eb="4">
      <t>メイ</t>
    </rPh>
    <phoneticPr fontId="35"/>
  </si>
  <si>
    <t>〒</t>
    <phoneticPr fontId="35"/>
  </si>
  <si>
    <t>住所</t>
    <rPh sb="0" eb="2">
      <t>ジュウショ</t>
    </rPh>
    <phoneticPr fontId="35"/>
  </si>
  <si>
    <t>宛名</t>
    <rPh sb="0" eb="2">
      <t>アテナ</t>
    </rPh>
    <phoneticPr fontId="35"/>
  </si>
  <si>
    <t>北見市立南中学校</t>
    <rPh sb="0" eb="2">
      <t>キタミ</t>
    </rPh>
    <rPh sb="2" eb="4">
      <t>シリツ</t>
    </rPh>
    <phoneticPr fontId="35"/>
  </si>
  <si>
    <t>090-0806</t>
  </si>
  <si>
    <t>北見市南町１丁目2-64</t>
  </si>
  <si>
    <t>北見市立南中学校長　様</t>
    <phoneticPr fontId="35"/>
  </si>
  <si>
    <t>北見市立東陵中学校</t>
    <rPh sb="0" eb="2">
      <t>キタミ</t>
    </rPh>
    <rPh sb="2" eb="4">
      <t>シリツ</t>
    </rPh>
    <phoneticPr fontId="35"/>
  </si>
  <si>
    <t>090-0061</t>
  </si>
  <si>
    <t>北見市東陵町173</t>
  </si>
  <si>
    <t>北見市立東陵中学校長　様</t>
    <phoneticPr fontId="35"/>
  </si>
  <si>
    <t>北見市立光西中学校</t>
    <rPh sb="0" eb="2">
      <t>キタミ</t>
    </rPh>
    <rPh sb="2" eb="4">
      <t>シリツ</t>
    </rPh>
    <phoneticPr fontId="35"/>
  </si>
  <si>
    <t>090-0835</t>
  </si>
  <si>
    <t>北見市光西町183-1</t>
    <phoneticPr fontId="35"/>
  </si>
  <si>
    <t>北見市立光西中学校長　様</t>
    <phoneticPr fontId="35"/>
  </si>
  <si>
    <t>北見市立北中学校</t>
    <rPh sb="0" eb="2">
      <t>キタミ</t>
    </rPh>
    <rPh sb="2" eb="4">
      <t>シリツ</t>
    </rPh>
    <phoneticPr fontId="35"/>
  </si>
  <si>
    <t>090-0068</t>
    <phoneticPr fontId="35"/>
  </si>
  <si>
    <t>北見市美山町南10丁目31-1</t>
    <rPh sb="6" eb="7">
      <t>ミナミ</t>
    </rPh>
    <rPh sb="9" eb="11">
      <t>チョウメ</t>
    </rPh>
    <phoneticPr fontId="35"/>
  </si>
  <si>
    <t>北見市立北中学校長　様</t>
    <phoneticPr fontId="35"/>
  </si>
  <si>
    <t>北見市立高栄中学校</t>
    <rPh sb="0" eb="2">
      <t>キタミ</t>
    </rPh>
    <rPh sb="2" eb="4">
      <t>シリツ</t>
    </rPh>
    <phoneticPr fontId="35"/>
  </si>
  <si>
    <t>090-0058</t>
  </si>
  <si>
    <t>北見市高栄西町10丁目12-1</t>
  </si>
  <si>
    <t>北見市立高栄中学校長　様</t>
    <phoneticPr fontId="35"/>
  </si>
  <si>
    <t>北見市立小泉中学校</t>
    <rPh sb="0" eb="2">
      <t>キタミ</t>
    </rPh>
    <rPh sb="2" eb="4">
      <t>シリツ</t>
    </rPh>
    <phoneticPr fontId="35"/>
  </si>
  <si>
    <t>090-0802</t>
  </si>
  <si>
    <t>北見市田端町32-26</t>
    <phoneticPr fontId="35"/>
  </si>
  <si>
    <t>北見市立小泉中学校長　様</t>
    <phoneticPr fontId="35"/>
  </si>
  <si>
    <t>北見市立北光中学校</t>
    <rPh sb="0" eb="2">
      <t>キタミ</t>
    </rPh>
    <rPh sb="2" eb="4">
      <t>シリツ</t>
    </rPh>
    <phoneticPr fontId="35"/>
  </si>
  <si>
    <t>090-0824</t>
  </si>
  <si>
    <t>北見市北光328-12</t>
    <phoneticPr fontId="35"/>
  </si>
  <si>
    <t>北見市立北光中学校長　様</t>
    <phoneticPr fontId="35"/>
  </si>
  <si>
    <t>北見市立上常呂中学校</t>
    <rPh sb="2" eb="4">
      <t>シリツ</t>
    </rPh>
    <phoneticPr fontId="35"/>
  </si>
  <si>
    <t>099-1586</t>
  </si>
  <si>
    <t>北見市広郷195</t>
  </si>
  <si>
    <t>北見市立上常呂中学校長　様</t>
    <phoneticPr fontId="35"/>
  </si>
  <si>
    <t>北見市立相内中学校</t>
    <rPh sb="2" eb="4">
      <t>シリツ</t>
    </rPh>
    <phoneticPr fontId="35"/>
  </si>
  <si>
    <t>099-0871</t>
  </si>
  <si>
    <t>北見市相内町15-1</t>
    <phoneticPr fontId="35"/>
  </si>
  <si>
    <t>北見市立相内中学校長　様</t>
    <phoneticPr fontId="35"/>
  </si>
  <si>
    <t>北見市立東相内中学校</t>
    <rPh sb="0" eb="2">
      <t>キタミ</t>
    </rPh>
    <rPh sb="2" eb="4">
      <t>シリツ</t>
    </rPh>
    <phoneticPr fontId="35"/>
  </si>
  <si>
    <t>099-0878</t>
  </si>
  <si>
    <t>北見市東相内町25-8</t>
    <rPh sb="6" eb="7">
      <t>チョウ</t>
    </rPh>
    <phoneticPr fontId="35"/>
  </si>
  <si>
    <t>北見市立東相内中学校長　様</t>
    <phoneticPr fontId="35"/>
  </si>
  <si>
    <t>北見市立端野中学校</t>
    <rPh sb="0" eb="2">
      <t>キタミ</t>
    </rPh>
    <rPh sb="2" eb="4">
      <t>シリツ</t>
    </rPh>
    <rPh sb="4" eb="6">
      <t>タンノ</t>
    </rPh>
    <phoneticPr fontId="35"/>
  </si>
  <si>
    <t>099-2103</t>
    <phoneticPr fontId="35"/>
  </si>
  <si>
    <t>北見市端野町三区1045-3</t>
  </si>
  <si>
    <t>北見市立端野中学校長　様</t>
    <phoneticPr fontId="35"/>
  </si>
  <si>
    <t>北見市立常呂中学校</t>
    <rPh sb="0" eb="2">
      <t>キタミ</t>
    </rPh>
    <rPh sb="2" eb="4">
      <t>シリツ</t>
    </rPh>
    <phoneticPr fontId="35"/>
  </si>
  <si>
    <t>093-0213</t>
    <phoneticPr fontId="35"/>
  </si>
  <si>
    <t>北見市常呂町土佐40-1</t>
    <phoneticPr fontId="35"/>
  </si>
  <si>
    <t>北見市立常呂中学校長　様</t>
    <phoneticPr fontId="35"/>
  </si>
  <si>
    <t>北見市立留辺蘂中学校</t>
    <rPh sb="2" eb="4">
      <t>シリツ</t>
    </rPh>
    <phoneticPr fontId="35"/>
  </si>
  <si>
    <t>091-0027</t>
  </si>
  <si>
    <t>北見市留辺蘂町旭西193</t>
    <rPh sb="8" eb="9">
      <t>ニシ</t>
    </rPh>
    <phoneticPr fontId="35"/>
  </si>
  <si>
    <t>北見市立留辺蘂中学校長　様</t>
    <phoneticPr fontId="35"/>
  </si>
  <si>
    <t>北見市立おんねゆ学園</t>
    <rPh sb="2" eb="4">
      <t>シリツ</t>
    </rPh>
    <rPh sb="8" eb="10">
      <t>ガクエン</t>
    </rPh>
    <phoneticPr fontId="35"/>
  </si>
  <si>
    <t>091-0170</t>
    <phoneticPr fontId="35"/>
  </si>
  <si>
    <t>北見市留辺蘂町温根湯温泉228-2</t>
    <rPh sb="10" eb="12">
      <t>オンセン</t>
    </rPh>
    <phoneticPr fontId="35"/>
  </si>
  <si>
    <t>北見市立おんねゆ学園長　様</t>
    <rPh sb="8" eb="10">
      <t>ガクエン</t>
    </rPh>
    <phoneticPr fontId="35"/>
  </si>
  <si>
    <t>網走市立第一中学校</t>
    <rPh sb="2" eb="4">
      <t>シリツ</t>
    </rPh>
    <phoneticPr fontId="35"/>
  </si>
  <si>
    <t>093-0031</t>
  </si>
  <si>
    <t>網走市台町１丁目13-1</t>
  </si>
  <si>
    <t>網走市立第一中学校長　様</t>
    <phoneticPr fontId="35"/>
  </si>
  <si>
    <t>網走市立第二中学校</t>
    <rPh sb="2" eb="4">
      <t>シリツ</t>
    </rPh>
    <phoneticPr fontId="35"/>
  </si>
  <si>
    <t>093-0084</t>
  </si>
  <si>
    <t>網走市向陽ヶ丘６丁目1-1</t>
  </si>
  <si>
    <t>網走市立第二中学校長　様</t>
    <phoneticPr fontId="35"/>
  </si>
  <si>
    <t>網走市立第三中学校</t>
    <rPh sb="2" eb="4">
      <t>シリツ</t>
    </rPh>
    <phoneticPr fontId="35"/>
  </si>
  <si>
    <t>093-0042</t>
  </si>
  <si>
    <t>網走市潮見188</t>
  </si>
  <si>
    <t>網走市立第三中学校長　様</t>
    <phoneticPr fontId="35"/>
  </si>
  <si>
    <t>網走市立第四中学校</t>
    <rPh sb="2" eb="4">
      <t>シリツ</t>
    </rPh>
    <phoneticPr fontId="35"/>
  </si>
  <si>
    <t>099-3111</t>
  </si>
  <si>
    <t>網走市藻琴35</t>
  </si>
  <si>
    <t>網走市立第四中学校長　様</t>
    <phoneticPr fontId="35"/>
  </si>
  <si>
    <t>網走市立第五中学校</t>
    <rPh sb="2" eb="4">
      <t>シリツ</t>
    </rPh>
    <phoneticPr fontId="35"/>
  </si>
  <si>
    <t>093-0135</t>
  </si>
  <si>
    <t>網走市卯原内41</t>
  </si>
  <si>
    <t>網走市立第五中学校長　様</t>
    <phoneticPr fontId="35"/>
  </si>
  <si>
    <t>網走市立呼人中学校</t>
    <rPh sb="2" eb="4">
      <t>シリツ</t>
    </rPh>
    <phoneticPr fontId="35"/>
  </si>
  <si>
    <t>099-2421</t>
  </si>
  <si>
    <t>網走市呼人339</t>
  </si>
  <si>
    <t>網走市立呼人中学校長　様</t>
    <phoneticPr fontId="35"/>
  </si>
  <si>
    <t>紋別市立紋別中学校</t>
  </si>
  <si>
    <t>094-0013</t>
  </si>
  <si>
    <t>紋別市南が丘町２丁目1-53</t>
    <phoneticPr fontId="35"/>
  </si>
  <si>
    <t>紋別市立紋別中学校長　様</t>
    <phoneticPr fontId="35"/>
  </si>
  <si>
    <t>紋別市立潮見中学校</t>
  </si>
  <si>
    <t>094-0007</t>
  </si>
  <si>
    <t>紋別市落石町１丁目21-5</t>
    <phoneticPr fontId="35"/>
  </si>
  <si>
    <t>紋別市立潮見中学校長　様</t>
    <phoneticPr fontId="35"/>
  </si>
  <si>
    <t>紋別市立渚滑中学校</t>
  </si>
  <si>
    <t>099-5171</t>
  </si>
  <si>
    <t>紋別市渚滑町８丁目6-1</t>
    <phoneticPr fontId="35"/>
  </si>
  <si>
    <t>紋別市立渚滑中学校長　様</t>
    <phoneticPr fontId="35"/>
  </si>
  <si>
    <t>大空町立女満別中学校</t>
    <rPh sb="0" eb="2">
      <t>オオゾラ</t>
    </rPh>
    <rPh sb="2" eb="4">
      <t>チョウリツ</t>
    </rPh>
    <phoneticPr fontId="35"/>
  </si>
  <si>
    <t>099-2305</t>
  </si>
  <si>
    <t>網走郡大空町女満別東陽3丁目2-1</t>
  </si>
  <si>
    <t>大空町立女満別中学校長　様</t>
    <phoneticPr fontId="35"/>
  </si>
  <si>
    <t>大空町立東藻琴中学校</t>
    <rPh sb="0" eb="2">
      <t>オオゾラ</t>
    </rPh>
    <rPh sb="2" eb="4">
      <t>チョウリツ</t>
    </rPh>
    <phoneticPr fontId="35"/>
  </si>
  <si>
    <t>099-3244</t>
    <phoneticPr fontId="35"/>
  </si>
  <si>
    <t>網走郡大空町東藻琴57</t>
  </si>
  <si>
    <t>大空町立東藻琴中学校長　様</t>
    <phoneticPr fontId="35"/>
  </si>
  <si>
    <t>美幌町立美幌中学校</t>
    <rPh sb="0" eb="2">
      <t>ビホロ</t>
    </rPh>
    <rPh sb="2" eb="4">
      <t>チョウリツ</t>
    </rPh>
    <phoneticPr fontId="35"/>
  </si>
  <si>
    <t>092-0027</t>
    <phoneticPr fontId="35"/>
  </si>
  <si>
    <t>網走郡美幌町字稲美130-5</t>
    <rPh sb="6" eb="7">
      <t>アザ</t>
    </rPh>
    <rPh sb="7" eb="9">
      <t>イナミ</t>
    </rPh>
    <phoneticPr fontId="35"/>
  </si>
  <si>
    <t>美幌町立美幌中学校長　様</t>
    <phoneticPr fontId="35"/>
  </si>
  <si>
    <t>美幌町立北中学校</t>
    <rPh sb="0" eb="2">
      <t>ビホロ</t>
    </rPh>
    <rPh sb="2" eb="4">
      <t>チョウリツ</t>
    </rPh>
    <phoneticPr fontId="35"/>
  </si>
  <si>
    <t>092-0003</t>
    <phoneticPr fontId="35"/>
  </si>
  <si>
    <t>美幌町鳥里４丁目１</t>
    <phoneticPr fontId="35"/>
  </si>
  <si>
    <t>美幌町立北中学校長　様</t>
    <phoneticPr fontId="35"/>
  </si>
  <si>
    <t>津別町立津別中学校</t>
    <rPh sb="0" eb="2">
      <t>ツベツ</t>
    </rPh>
    <rPh sb="2" eb="4">
      <t>チョウリツ</t>
    </rPh>
    <phoneticPr fontId="35"/>
  </si>
  <si>
    <t>092-0224</t>
    <phoneticPr fontId="35"/>
  </si>
  <si>
    <t>網走郡津別町豊永6</t>
    <rPh sb="6" eb="8">
      <t>トヨナガ</t>
    </rPh>
    <phoneticPr fontId="35"/>
  </si>
  <si>
    <t>津別町立津別中学校長　様</t>
    <phoneticPr fontId="35"/>
  </si>
  <si>
    <t>斜里町立斜里中学校</t>
    <rPh sb="0" eb="2">
      <t>シャリ</t>
    </rPh>
    <rPh sb="2" eb="4">
      <t>チョウリツ</t>
    </rPh>
    <rPh sb="4" eb="6">
      <t>シャリ</t>
    </rPh>
    <rPh sb="6" eb="9">
      <t>チュウガッコウ</t>
    </rPh>
    <phoneticPr fontId="35"/>
  </si>
  <si>
    <t>099-4116</t>
    <phoneticPr fontId="35"/>
  </si>
  <si>
    <t>斜里郡斜里町文光町51</t>
    <rPh sb="0" eb="3">
      <t>シャリグン</t>
    </rPh>
    <rPh sb="3" eb="6">
      <t>シャリチョウ</t>
    </rPh>
    <rPh sb="6" eb="9">
      <t>ブンコウチョウ</t>
    </rPh>
    <phoneticPr fontId="35"/>
  </si>
  <si>
    <t>斜里町立斜里中学校長　様</t>
    <rPh sb="0" eb="2">
      <t>シャリ</t>
    </rPh>
    <rPh sb="2" eb="4">
      <t>チョウリツ</t>
    </rPh>
    <rPh sb="4" eb="6">
      <t>シャリ</t>
    </rPh>
    <rPh sb="6" eb="9">
      <t>チュウガッコウ</t>
    </rPh>
    <rPh sb="9" eb="10">
      <t>チョウ</t>
    </rPh>
    <rPh sb="11" eb="12">
      <t>サマ</t>
    </rPh>
    <phoneticPr fontId="35"/>
  </si>
  <si>
    <t>斜里町立知床ウトロ学校</t>
    <rPh sb="0" eb="2">
      <t>シャリ</t>
    </rPh>
    <rPh sb="2" eb="4">
      <t>チョウリツ</t>
    </rPh>
    <rPh sb="4" eb="6">
      <t>シレトコ</t>
    </rPh>
    <phoneticPr fontId="35"/>
  </si>
  <si>
    <t>099-4352</t>
  </si>
  <si>
    <t>斜里郡斜里町ウトロ高原20</t>
  </si>
  <si>
    <t>斜里町立知床ウトロ学校長　様</t>
    <rPh sb="4" eb="6">
      <t>シレトコ</t>
    </rPh>
    <phoneticPr fontId="35"/>
  </si>
  <si>
    <t>清里町立清里中学校</t>
    <rPh sb="0" eb="2">
      <t>キヨサト</t>
    </rPh>
    <rPh sb="2" eb="4">
      <t>チョウリツ</t>
    </rPh>
    <phoneticPr fontId="35"/>
  </si>
  <si>
    <t>099-4405</t>
  </si>
  <si>
    <t>斜里郡清里町羽衣町58</t>
  </si>
  <si>
    <t>清里町立清里中学校長　様</t>
    <phoneticPr fontId="35"/>
  </si>
  <si>
    <t>小清水町立小清水中学校</t>
    <rPh sb="0" eb="3">
      <t>コシミズ</t>
    </rPh>
    <rPh sb="3" eb="5">
      <t>チョウリツ</t>
    </rPh>
    <phoneticPr fontId="35"/>
  </si>
  <si>
    <t>099-3641</t>
    <phoneticPr fontId="35"/>
  </si>
  <si>
    <t>斜里郡小清水町元町２丁目19-7</t>
    <rPh sb="7" eb="9">
      <t>モトマチ</t>
    </rPh>
    <rPh sb="10" eb="12">
      <t>チョウメ</t>
    </rPh>
    <phoneticPr fontId="35"/>
  </si>
  <si>
    <t>小清水町立小清水中学校長　様</t>
    <phoneticPr fontId="35"/>
  </si>
  <si>
    <t>訓子府町立訓子府中学校</t>
    <rPh sb="3" eb="5">
      <t>チョウリツ</t>
    </rPh>
    <rPh sb="5" eb="8">
      <t>クンネップ</t>
    </rPh>
    <phoneticPr fontId="35"/>
  </si>
  <si>
    <t>099-1431</t>
  </si>
  <si>
    <t>常呂郡訓子府町東町410</t>
  </si>
  <si>
    <t>訓子府町立訓子府中学校長　様</t>
    <phoneticPr fontId="35"/>
  </si>
  <si>
    <t>置戸町立置戸中学校</t>
    <rPh sb="2" eb="3">
      <t>チョウ</t>
    </rPh>
    <rPh sb="3" eb="4">
      <t>リツ</t>
    </rPh>
    <rPh sb="4" eb="5">
      <t>オ</t>
    </rPh>
    <rPh sb="5" eb="6">
      <t>ト</t>
    </rPh>
    <phoneticPr fontId="35"/>
  </si>
  <si>
    <t>099-1123</t>
  </si>
  <si>
    <t>常呂郡置戸町拓殖47-1</t>
  </si>
  <si>
    <t>置戸町立置戸中学校長　様</t>
    <phoneticPr fontId="35"/>
  </si>
  <si>
    <t>佐呂間町立佐呂間中学校</t>
    <rPh sb="0" eb="3">
      <t>サロマ</t>
    </rPh>
    <rPh sb="3" eb="5">
      <t>チョウリツ</t>
    </rPh>
    <phoneticPr fontId="35"/>
  </si>
  <si>
    <t>093-0503</t>
  </si>
  <si>
    <t>常呂郡佐呂間町幸町9-1</t>
  </si>
  <si>
    <t>佐呂間町立佐呂間中学校長　様</t>
    <phoneticPr fontId="35"/>
  </si>
  <si>
    <t>遠軽町立生田原中学校</t>
  </si>
  <si>
    <t>099-0701</t>
  </si>
  <si>
    <t>紋別郡遠軽町生田原712</t>
  </si>
  <si>
    <t>遠軽町立生田原中学校長　様</t>
    <phoneticPr fontId="35"/>
  </si>
  <si>
    <t>遠軽町立安国中学校</t>
  </si>
  <si>
    <t>099-0622</t>
  </si>
  <si>
    <t>紋別郡遠軽町生田原安国22-1</t>
  </si>
  <si>
    <t>遠軽町立安国中学校長　様</t>
    <phoneticPr fontId="35"/>
  </si>
  <si>
    <t>遠軽町立遠軽中学校</t>
  </si>
  <si>
    <t>099-0404</t>
  </si>
  <si>
    <t>紋別郡遠軽町大通北５丁目2-1</t>
    <phoneticPr fontId="35"/>
  </si>
  <si>
    <t>遠軽町立遠軽中学校長　様</t>
    <phoneticPr fontId="35"/>
  </si>
  <si>
    <t>遠軽町立南中学校</t>
  </si>
  <si>
    <t>099-0410</t>
    <phoneticPr fontId="35"/>
  </si>
  <si>
    <t>紋別郡遠軽町東町５丁目4-82</t>
  </si>
  <si>
    <t>遠軽町立南中学校長　様</t>
    <phoneticPr fontId="35"/>
  </si>
  <si>
    <t>遠軽町立丸瀬布中学校</t>
  </si>
  <si>
    <t>099-0201</t>
  </si>
  <si>
    <t>紋別郡遠軽町丸瀬布新町78</t>
  </si>
  <si>
    <t>遠軽町立丸瀬布中学校長　様</t>
    <phoneticPr fontId="35"/>
  </si>
  <si>
    <t>遠軽町立白滝中学校</t>
  </si>
  <si>
    <t>099-0111</t>
  </si>
  <si>
    <t>紋別郡遠軽町白滝942</t>
  </si>
  <si>
    <t>遠軽町立白滝中学校長　様</t>
    <phoneticPr fontId="35"/>
  </si>
  <si>
    <t>湧別町立ゆうべつ学園</t>
    <rPh sb="8" eb="10">
      <t>ガクエン</t>
    </rPh>
    <phoneticPr fontId="35"/>
  </si>
  <si>
    <t>099-6414</t>
  </si>
  <si>
    <t>紋別郡湧別町錦町223</t>
    <rPh sb="7" eb="8">
      <t>マチ</t>
    </rPh>
    <phoneticPr fontId="35"/>
  </si>
  <si>
    <t>湧別町立ゆうべつ学園長　様</t>
    <rPh sb="8" eb="10">
      <t>ガクエン</t>
    </rPh>
    <phoneticPr fontId="35"/>
  </si>
  <si>
    <t>湧別町立上湧別中学校</t>
  </si>
  <si>
    <t>099-6501</t>
  </si>
  <si>
    <t>紋別郡湧別町上湧別屯田市街地 1-1</t>
    <phoneticPr fontId="35"/>
  </si>
  <si>
    <t>湧別町立上湧別中学校長　様</t>
    <phoneticPr fontId="35"/>
  </si>
  <si>
    <t>湧別町立芭露学園</t>
    <phoneticPr fontId="35"/>
  </si>
  <si>
    <t>093-0731</t>
  </si>
  <si>
    <t>紋別郡湧別町芭露411</t>
  </si>
  <si>
    <t>湧別町立芭露学園長　様</t>
    <phoneticPr fontId="35"/>
  </si>
  <si>
    <t>滝上町立滝上中学校</t>
  </si>
  <si>
    <t>099-5606</t>
    <phoneticPr fontId="35"/>
  </si>
  <si>
    <t>紋別郡滝上町幸町</t>
    <rPh sb="6" eb="7">
      <t>サイワ</t>
    </rPh>
    <rPh sb="7" eb="8">
      <t>チョウ</t>
    </rPh>
    <phoneticPr fontId="35"/>
  </si>
  <si>
    <t>滝上町立滝上中学校長　様</t>
    <phoneticPr fontId="35"/>
  </si>
  <si>
    <t>興部町立興部中学校</t>
  </si>
  <si>
    <t>098-1604</t>
  </si>
  <si>
    <t>紋別郡興部町興部104-1</t>
    <phoneticPr fontId="35"/>
  </si>
  <si>
    <t>興部町立興部中学校長　様</t>
    <phoneticPr fontId="35"/>
  </si>
  <si>
    <t>西興部村立西興部中学校</t>
  </si>
  <si>
    <t>098-1501</t>
  </si>
  <si>
    <t>紋別郡西興部村西興部374</t>
  </si>
  <si>
    <t>西興部村立西興部中学校長　様</t>
    <phoneticPr fontId="35"/>
  </si>
  <si>
    <t>雄武町立雄武中学校</t>
    <phoneticPr fontId="35"/>
  </si>
  <si>
    <t>098-1702</t>
  </si>
  <si>
    <t>紋別郡雄武町雄武1490-1</t>
    <phoneticPr fontId="35"/>
  </si>
  <si>
    <t>雄武町立雄武中学校長　様</t>
    <phoneticPr fontId="35"/>
  </si>
  <si>
    <t>釧路市立阿寒中学校</t>
    <rPh sb="0" eb="2">
      <t>クシロ</t>
    </rPh>
    <rPh sb="2" eb="4">
      <t>シリツ</t>
    </rPh>
    <rPh sb="4" eb="6">
      <t>アカン</t>
    </rPh>
    <rPh sb="6" eb="9">
      <t>チュウガッコウ</t>
    </rPh>
    <phoneticPr fontId="35"/>
  </si>
  <si>
    <t>085-0216</t>
    <phoneticPr fontId="35"/>
  </si>
  <si>
    <t>釧路市阿寒町北新町２丁目４－１</t>
    <rPh sb="0" eb="3">
      <t>クシロシ</t>
    </rPh>
    <rPh sb="3" eb="5">
      <t>アカン</t>
    </rPh>
    <rPh sb="5" eb="6">
      <t>チョウ</t>
    </rPh>
    <rPh sb="6" eb="7">
      <t>キタ</t>
    </rPh>
    <rPh sb="7" eb="8">
      <t>シン</t>
    </rPh>
    <rPh sb="8" eb="9">
      <t>マチ</t>
    </rPh>
    <rPh sb="10" eb="12">
      <t>チョウメ</t>
    </rPh>
    <phoneticPr fontId="35"/>
  </si>
  <si>
    <t>釧路市立阿寒中学校長　様</t>
    <rPh sb="0" eb="3">
      <t>クシロシ</t>
    </rPh>
    <rPh sb="3" eb="4">
      <t>リツ</t>
    </rPh>
    <rPh sb="4" eb="6">
      <t>アカン</t>
    </rPh>
    <rPh sb="6" eb="9">
      <t>チュウガッコウ</t>
    </rPh>
    <rPh sb="9" eb="10">
      <t>チョウ</t>
    </rPh>
    <rPh sb="11" eb="12">
      <t>サマ</t>
    </rPh>
    <phoneticPr fontId="35"/>
  </si>
  <si>
    <t>釧路市立阿寒湖義務教育学校</t>
    <rPh sb="0" eb="2">
      <t>クシロ</t>
    </rPh>
    <rPh sb="2" eb="4">
      <t>シリツ</t>
    </rPh>
    <rPh sb="4" eb="6">
      <t>アカン</t>
    </rPh>
    <rPh sb="6" eb="7">
      <t>コ</t>
    </rPh>
    <rPh sb="7" eb="11">
      <t>ギムキョウイク</t>
    </rPh>
    <rPh sb="11" eb="13">
      <t>ガッコウ</t>
    </rPh>
    <phoneticPr fontId="35"/>
  </si>
  <si>
    <t>085-0467</t>
    <phoneticPr fontId="35"/>
  </si>
  <si>
    <t>釧路市阿寒町阿寒湖温泉６丁目４－１</t>
    <rPh sb="0" eb="3">
      <t>クシロシ</t>
    </rPh>
    <rPh sb="3" eb="5">
      <t>アカン</t>
    </rPh>
    <rPh sb="5" eb="6">
      <t>チョウ</t>
    </rPh>
    <rPh sb="6" eb="8">
      <t>アカン</t>
    </rPh>
    <rPh sb="8" eb="9">
      <t>コ</t>
    </rPh>
    <rPh sb="9" eb="11">
      <t>オンセン</t>
    </rPh>
    <rPh sb="12" eb="14">
      <t>チョウメ</t>
    </rPh>
    <phoneticPr fontId="35"/>
  </si>
  <si>
    <t>釧路市立阿寒湖義務教育学校長　様</t>
    <rPh sb="0" eb="3">
      <t>クシロシ</t>
    </rPh>
    <rPh sb="3" eb="4">
      <t>リツ</t>
    </rPh>
    <rPh sb="4" eb="6">
      <t>アカン</t>
    </rPh>
    <rPh sb="6" eb="7">
      <t>コ</t>
    </rPh>
    <rPh sb="7" eb="11">
      <t>ギムキョウイク</t>
    </rPh>
    <rPh sb="11" eb="13">
      <t>ガッコウ</t>
    </rPh>
    <rPh sb="13" eb="14">
      <t>チョウ</t>
    </rPh>
    <rPh sb="15" eb="16">
      <t>サマ</t>
    </rPh>
    <phoneticPr fontId="35"/>
  </si>
  <si>
    <t>弟子屈町立弟子屈中学校</t>
    <rPh sb="0" eb="3">
      <t>テシカガ</t>
    </rPh>
    <rPh sb="3" eb="5">
      <t>チョウリツ</t>
    </rPh>
    <rPh sb="5" eb="8">
      <t>テシカガ</t>
    </rPh>
    <rPh sb="8" eb="11">
      <t>チュウガッコウ</t>
    </rPh>
    <phoneticPr fontId="35"/>
  </si>
  <si>
    <t>088-3215</t>
    <phoneticPr fontId="35"/>
  </si>
  <si>
    <t>弟子屈町美里１丁目３－１</t>
    <rPh sb="0" eb="4">
      <t>テシカガチョウ</t>
    </rPh>
    <rPh sb="4" eb="6">
      <t>ミサト</t>
    </rPh>
    <rPh sb="7" eb="9">
      <t>チョウメ</t>
    </rPh>
    <phoneticPr fontId="35"/>
  </si>
  <si>
    <t>弟子屈町立弟子屈中学校長　様</t>
    <rPh sb="0" eb="4">
      <t>テシカガチョウ</t>
    </rPh>
    <rPh sb="4" eb="5">
      <t>リツ</t>
    </rPh>
    <rPh sb="5" eb="8">
      <t>テシカガ</t>
    </rPh>
    <rPh sb="8" eb="11">
      <t>チュウガッコウ</t>
    </rPh>
    <rPh sb="11" eb="12">
      <t>チョウ</t>
    </rPh>
    <rPh sb="13" eb="14">
      <t>サマ</t>
    </rPh>
    <phoneticPr fontId="35"/>
  </si>
  <si>
    <t>弟子屈町立川湯中学校</t>
    <rPh sb="0" eb="3">
      <t>テシカガ</t>
    </rPh>
    <rPh sb="3" eb="5">
      <t>チョウリツ</t>
    </rPh>
    <rPh sb="5" eb="6">
      <t>カワ</t>
    </rPh>
    <rPh sb="6" eb="7">
      <t>ユ</t>
    </rPh>
    <rPh sb="7" eb="10">
      <t>チュウガッコウ</t>
    </rPh>
    <phoneticPr fontId="35"/>
  </si>
  <si>
    <t>088-3465</t>
    <phoneticPr fontId="35"/>
  </si>
  <si>
    <t>弟子屈町川湯温泉７丁目３－１１</t>
    <rPh sb="0" eb="4">
      <t>テシカガチョウ</t>
    </rPh>
    <rPh sb="4" eb="5">
      <t>カワ</t>
    </rPh>
    <rPh sb="5" eb="6">
      <t>ユ</t>
    </rPh>
    <rPh sb="6" eb="8">
      <t>オンセン</t>
    </rPh>
    <rPh sb="9" eb="11">
      <t>チョウメ</t>
    </rPh>
    <phoneticPr fontId="35"/>
  </si>
  <si>
    <t>弟子屈町立川湯中学校長　様</t>
    <rPh sb="0" eb="4">
      <t>テシカガチョウ</t>
    </rPh>
    <rPh sb="4" eb="5">
      <t>リツ</t>
    </rPh>
    <rPh sb="5" eb="6">
      <t>カワ</t>
    </rPh>
    <rPh sb="6" eb="7">
      <t>ユ</t>
    </rPh>
    <rPh sb="7" eb="10">
      <t>チュウガッコウ</t>
    </rPh>
    <rPh sb="10" eb="11">
      <t>チョウ</t>
    </rPh>
    <rPh sb="12" eb="13">
      <t>サマ</t>
    </rPh>
    <phoneticPr fontId="35"/>
  </si>
  <si>
    <t>鶴居村立鶴居中学校</t>
    <rPh sb="0" eb="3">
      <t>ツルイムラ</t>
    </rPh>
    <rPh sb="3" eb="4">
      <t>リツ</t>
    </rPh>
    <rPh sb="4" eb="6">
      <t>ツルイ</t>
    </rPh>
    <rPh sb="6" eb="9">
      <t>チュウガッコウ</t>
    </rPh>
    <phoneticPr fontId="35"/>
  </si>
  <si>
    <t>085-1206</t>
    <phoneticPr fontId="35"/>
  </si>
  <si>
    <t>鶴居村鶴居東２丁目３１－１</t>
    <rPh sb="0" eb="2">
      <t>ツルイ</t>
    </rPh>
    <rPh sb="2" eb="3">
      <t>ムラ</t>
    </rPh>
    <rPh sb="3" eb="5">
      <t>ツルイ</t>
    </rPh>
    <rPh sb="5" eb="6">
      <t>ヒガシ</t>
    </rPh>
    <rPh sb="7" eb="9">
      <t>チョウメ</t>
    </rPh>
    <phoneticPr fontId="35"/>
  </si>
  <si>
    <t>鶴居村立鶴居中学校長　様</t>
    <rPh sb="0" eb="2">
      <t>ツルイ</t>
    </rPh>
    <rPh sb="2" eb="3">
      <t>ムラ</t>
    </rPh>
    <rPh sb="3" eb="4">
      <t>リツ</t>
    </rPh>
    <rPh sb="4" eb="6">
      <t>ツルイ</t>
    </rPh>
    <rPh sb="6" eb="9">
      <t>チュウガッコウ</t>
    </rPh>
    <rPh sb="9" eb="10">
      <t>チョウ</t>
    </rPh>
    <rPh sb="11" eb="12">
      <t>サマ</t>
    </rPh>
    <phoneticPr fontId="35"/>
  </si>
  <si>
    <t>足寄町立足寄中学校</t>
    <rPh sb="0" eb="2">
      <t>アショロ</t>
    </rPh>
    <rPh sb="2" eb="4">
      <t>チョウリツ</t>
    </rPh>
    <rPh sb="4" eb="6">
      <t>アショロ</t>
    </rPh>
    <rPh sb="6" eb="9">
      <t>チュウガッコウ</t>
    </rPh>
    <phoneticPr fontId="35"/>
  </si>
  <si>
    <t>089-3732</t>
    <phoneticPr fontId="35"/>
  </si>
  <si>
    <t>足寄町里見が丘４－４</t>
    <rPh sb="0" eb="2">
      <t>アショロ</t>
    </rPh>
    <rPh sb="2" eb="3">
      <t>チョウ</t>
    </rPh>
    <rPh sb="3" eb="5">
      <t>サトミ</t>
    </rPh>
    <rPh sb="6" eb="7">
      <t>オカ</t>
    </rPh>
    <phoneticPr fontId="35"/>
  </si>
  <si>
    <t>足寄町立足寄中学校長　様</t>
    <rPh sb="0" eb="2">
      <t>アショロ</t>
    </rPh>
    <rPh sb="2" eb="3">
      <t>チョウ</t>
    </rPh>
    <rPh sb="3" eb="4">
      <t>リツ</t>
    </rPh>
    <rPh sb="4" eb="6">
      <t>アショロ</t>
    </rPh>
    <rPh sb="6" eb="9">
      <t>チュウガッコウ</t>
    </rPh>
    <rPh sb="9" eb="10">
      <t>チョウ</t>
    </rPh>
    <rPh sb="11" eb="12">
      <t>サマ</t>
    </rPh>
    <phoneticPr fontId="35"/>
  </si>
  <si>
    <t>陸別町立陸別中学校</t>
    <rPh sb="0" eb="2">
      <t>リクベツ</t>
    </rPh>
    <rPh sb="2" eb="4">
      <t>チョウリツ</t>
    </rPh>
    <rPh sb="4" eb="6">
      <t>リクベツ</t>
    </rPh>
    <rPh sb="6" eb="9">
      <t>チュウガッコウ</t>
    </rPh>
    <phoneticPr fontId="35"/>
  </si>
  <si>
    <t>089-4303</t>
    <phoneticPr fontId="35"/>
  </si>
  <si>
    <t>陸別町陸別原野基線334</t>
    <rPh sb="0" eb="2">
      <t>リクベツ</t>
    </rPh>
    <rPh sb="2" eb="3">
      <t>チョウ</t>
    </rPh>
    <rPh sb="3" eb="5">
      <t>リクベツ</t>
    </rPh>
    <rPh sb="5" eb="7">
      <t>ゲンヤ</t>
    </rPh>
    <rPh sb="7" eb="9">
      <t>キセン</t>
    </rPh>
    <phoneticPr fontId="35"/>
  </si>
  <si>
    <t>陸別町立陸別中学校長　様</t>
    <rPh sb="0" eb="2">
      <t>リクベツ</t>
    </rPh>
    <rPh sb="2" eb="3">
      <t>チョウ</t>
    </rPh>
    <rPh sb="3" eb="4">
      <t>リツ</t>
    </rPh>
    <rPh sb="4" eb="6">
      <t>リクベツ</t>
    </rPh>
    <rPh sb="6" eb="9">
      <t>チュウガッコウ</t>
    </rPh>
    <rPh sb="9" eb="10">
      <t>チョウ</t>
    </rPh>
    <rPh sb="11" eb="12">
      <t>サマ</t>
    </rPh>
    <phoneticPr fontId="35"/>
  </si>
  <si>
    <t>098-1204</t>
    <phoneticPr fontId="2"/>
  </si>
  <si>
    <t>上川郡下川町南町４１７</t>
    <phoneticPr fontId="2"/>
  </si>
  <si>
    <t>096-0072</t>
    <phoneticPr fontId="35"/>
  </si>
  <si>
    <t>名寄市豊栄１０１</t>
    <phoneticPr fontId="35"/>
  </si>
  <si>
    <t xml:space="preserve">096-0032 </t>
    <phoneticPr fontId="35"/>
  </si>
  <si>
    <t>名寄市西２条北８丁目１−３</t>
  </si>
  <si>
    <t>098-2241</t>
    <phoneticPr fontId="35"/>
  </si>
  <si>
    <t>098-5205</t>
  </si>
  <si>
    <t>098-5953</t>
  </si>
  <si>
    <t>中川郡美深町西１条南７丁目</t>
    <phoneticPr fontId="35"/>
  </si>
  <si>
    <t>枝幸郡枝幸町歌登桧垣町136-1</t>
    <rPh sb="0" eb="11">
      <t>098-5205</t>
    </rPh>
    <phoneticPr fontId="35"/>
  </si>
  <si>
    <t>枝幸郡枝幸町風烈布１２０３</t>
  </si>
  <si>
    <t>下川町立下川中学校</t>
    <rPh sb="0" eb="2">
      <t>シモカワ</t>
    </rPh>
    <rPh sb="2" eb="3">
      <t>マチ</t>
    </rPh>
    <rPh sb="3" eb="4">
      <t>タ</t>
    </rPh>
    <rPh sb="4" eb="6">
      <t>シモカワ</t>
    </rPh>
    <rPh sb="6" eb="9">
      <t>チュウガッコウ</t>
    </rPh>
    <phoneticPr fontId="2"/>
  </si>
  <si>
    <t>名寄市立名寄中学校</t>
    <rPh sb="0" eb="2">
      <t>ナヨロ</t>
    </rPh>
    <rPh sb="2" eb="4">
      <t>シリツ</t>
    </rPh>
    <rPh sb="4" eb="6">
      <t>ナヨロ</t>
    </rPh>
    <rPh sb="6" eb="9">
      <t>チュウガッコウ</t>
    </rPh>
    <phoneticPr fontId="35"/>
  </si>
  <si>
    <t>名寄市立名寄東中学校</t>
    <rPh sb="0" eb="2">
      <t>ナヨロ</t>
    </rPh>
    <rPh sb="2" eb="4">
      <t>シリツ</t>
    </rPh>
    <rPh sb="4" eb="6">
      <t>ナヨロ</t>
    </rPh>
    <rPh sb="6" eb="7">
      <t>ヒガシ</t>
    </rPh>
    <rPh sb="7" eb="10">
      <t>チュウガッコウ</t>
    </rPh>
    <phoneticPr fontId="35"/>
  </si>
  <si>
    <t>美深町立美深中学校</t>
    <rPh sb="0" eb="2">
      <t>ビフカ</t>
    </rPh>
    <rPh sb="2" eb="4">
      <t>チョウリツ</t>
    </rPh>
    <rPh sb="4" eb="6">
      <t>ビフカ</t>
    </rPh>
    <rPh sb="6" eb="9">
      <t>チュウガッコウ</t>
    </rPh>
    <phoneticPr fontId="35"/>
  </si>
  <si>
    <t>枝幸町立歌登中学校</t>
    <rPh sb="0" eb="2">
      <t>エサシ</t>
    </rPh>
    <rPh sb="2" eb="4">
      <t>チョウリツ</t>
    </rPh>
    <rPh sb="4" eb="6">
      <t>ウタノボリ</t>
    </rPh>
    <rPh sb="6" eb="9">
      <t>チュウガッコウ</t>
    </rPh>
    <phoneticPr fontId="35"/>
  </si>
  <si>
    <t>枝幸町立枝幸南中学校</t>
    <rPh sb="0" eb="2">
      <t>エサシ</t>
    </rPh>
    <rPh sb="2" eb="4">
      <t>チョウリツ</t>
    </rPh>
    <rPh sb="4" eb="6">
      <t>エサシ</t>
    </rPh>
    <rPh sb="6" eb="7">
      <t>ミナミ</t>
    </rPh>
    <rPh sb="7" eb="10">
      <t>チュウガッコウ</t>
    </rPh>
    <phoneticPr fontId="35"/>
  </si>
  <si>
    <t>下川町立下川中学校長　様</t>
    <rPh sb="0" eb="2">
      <t>シモカワ</t>
    </rPh>
    <rPh sb="2" eb="3">
      <t>マチ</t>
    </rPh>
    <rPh sb="3" eb="4">
      <t>タ</t>
    </rPh>
    <rPh sb="4" eb="6">
      <t>シモカワ</t>
    </rPh>
    <rPh sb="6" eb="9">
      <t>チュウガッコウ</t>
    </rPh>
    <rPh sb="9" eb="10">
      <t>ナガ</t>
    </rPh>
    <rPh sb="11" eb="12">
      <t>サマ</t>
    </rPh>
    <phoneticPr fontId="2"/>
  </si>
  <si>
    <t>名寄市立名寄中学校長　様</t>
    <rPh sb="0" eb="2">
      <t>ナヨロ</t>
    </rPh>
    <rPh sb="2" eb="4">
      <t>シリツ</t>
    </rPh>
    <rPh sb="4" eb="6">
      <t>ナヨロ</t>
    </rPh>
    <rPh sb="6" eb="9">
      <t>チュウガッコウ</t>
    </rPh>
    <rPh sb="9" eb="10">
      <t>チョウ</t>
    </rPh>
    <rPh sb="11" eb="12">
      <t>サマ</t>
    </rPh>
    <phoneticPr fontId="35"/>
  </si>
  <si>
    <t>名寄市立名寄東中学校長　様</t>
    <rPh sb="0" eb="2">
      <t>ナヨロ</t>
    </rPh>
    <rPh sb="2" eb="4">
      <t>シリツ</t>
    </rPh>
    <rPh sb="4" eb="6">
      <t>ナヨロ</t>
    </rPh>
    <rPh sb="6" eb="7">
      <t>ヒガシ</t>
    </rPh>
    <rPh sb="7" eb="10">
      <t>チュウガッコウ</t>
    </rPh>
    <rPh sb="10" eb="11">
      <t>チョウ</t>
    </rPh>
    <rPh sb="12" eb="13">
      <t>サマ</t>
    </rPh>
    <phoneticPr fontId="35"/>
  </si>
  <si>
    <t>美深町立美深中学校長　様</t>
    <rPh sb="0" eb="2">
      <t>ビフカ</t>
    </rPh>
    <rPh sb="2" eb="4">
      <t>チョウリツ</t>
    </rPh>
    <rPh sb="4" eb="6">
      <t>ビフカ</t>
    </rPh>
    <rPh sb="6" eb="9">
      <t>チュウガッコウ</t>
    </rPh>
    <rPh sb="9" eb="10">
      <t>チョウ</t>
    </rPh>
    <rPh sb="11" eb="12">
      <t>サマ</t>
    </rPh>
    <phoneticPr fontId="35"/>
  </si>
  <si>
    <t>枝幸町立歌登中学校長　様</t>
    <rPh sb="0" eb="2">
      <t>エサシ</t>
    </rPh>
    <rPh sb="2" eb="4">
      <t>チョウリツ</t>
    </rPh>
    <rPh sb="4" eb="6">
      <t>ウタノボリ</t>
    </rPh>
    <rPh sb="6" eb="9">
      <t>チュウガッコウ</t>
    </rPh>
    <rPh sb="9" eb="10">
      <t>チョウ</t>
    </rPh>
    <rPh sb="11" eb="12">
      <t>サマ</t>
    </rPh>
    <phoneticPr fontId="35"/>
  </si>
  <si>
    <t>枝幸町立枝幸南中学校長　様</t>
    <rPh sb="0" eb="2">
      <t>エサシ</t>
    </rPh>
    <rPh sb="2" eb="4">
      <t>チョウリツ</t>
    </rPh>
    <rPh sb="4" eb="6">
      <t>エサシ</t>
    </rPh>
    <rPh sb="6" eb="7">
      <t>ミナミ</t>
    </rPh>
    <rPh sb="7" eb="10">
      <t>チュウガッコウ</t>
    </rPh>
    <rPh sb="10" eb="11">
      <t>チョウ</t>
    </rPh>
    <rPh sb="12" eb="13">
      <t>サマ</t>
    </rPh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</si>
</sst>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UD デジタル 教科書体 NK-B"/>
      <family val="1"/>
      <charset val="128"/>
    </font>
    <font>
      <b/>
      <sz val="16"/>
      <name val="UD デジタル 教科書体 NK-B"/>
      <family val="1"/>
      <charset val="128"/>
    </font>
    <font>
      <b/>
      <sz val="12"/>
      <color rgb="FF000000"/>
      <name val="UD デジタル 教科書体 NK-B"/>
      <family val="1"/>
      <charset val="128"/>
    </font>
    <font>
      <b/>
      <sz val="14"/>
      <color rgb="FF000000"/>
      <name val="UD デジタル 教科書体 NK-B"/>
      <family val="1"/>
      <charset val="128"/>
    </font>
    <font>
      <sz val="10"/>
      <color rgb="FF000000"/>
      <name val="UD デジタル 教科書体 NK-B"/>
      <family val="1"/>
      <charset val="128"/>
    </font>
    <font>
      <sz val="14"/>
      <color rgb="FF000000"/>
      <name val="UD デジタル 教科書体 NK-B"/>
      <family val="1"/>
      <charset val="128"/>
    </font>
    <font>
      <sz val="14"/>
      <name val="UD デジタル 教科書体 NK-B"/>
      <family val="1"/>
      <charset val="128"/>
    </font>
    <font>
      <sz val="12"/>
      <color rgb="FF000000"/>
      <name val="UD デジタル 教科書体 NK-B"/>
      <family val="1"/>
      <charset val="128"/>
    </font>
    <font>
      <sz val="9"/>
      <color rgb="FF000000"/>
      <name val="UD デジタル 教科書体 NK-B"/>
      <family val="1"/>
      <charset val="128"/>
    </font>
    <font>
      <sz val="11"/>
      <color rgb="FF000000"/>
      <name val="UD デジタル 教科書体 NK-B"/>
      <family val="1"/>
      <charset val="128"/>
    </font>
    <font>
      <sz val="10.5"/>
      <name val="UD デジタル 教科書体 NK-B"/>
      <family val="1"/>
      <charset val="128"/>
    </font>
    <font>
      <sz val="12"/>
      <name val="UD デジタル 教科書体 NK-B"/>
      <family val="1"/>
      <charset val="128"/>
    </font>
    <font>
      <sz val="10.5"/>
      <color rgb="FF000000"/>
      <name val="UD デジタル 教科書体 NK-B"/>
      <family val="1"/>
      <charset val="128"/>
    </font>
    <font>
      <sz val="10"/>
      <name val="UD デジタル 教科書体 NK-B"/>
      <family val="1"/>
      <charset val="128"/>
    </font>
    <font>
      <sz val="14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12"/>
      <name val="UD デジタル 教科書体 N-B"/>
      <family val="1"/>
      <charset val="128"/>
    </font>
    <font>
      <sz val="9"/>
      <name val="UD デジタル 教科書体 N-B"/>
      <family val="1"/>
      <charset val="128"/>
    </font>
    <font>
      <sz val="10"/>
      <name val="UD デジタル 教科書体 N-B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UD デジタル 教科書体 NK-B"/>
      <family val="1"/>
      <charset val="128"/>
    </font>
    <font>
      <sz val="9"/>
      <name val="UD デジタル 教科書体 NK-B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6"/>
      <color rgb="FF000000"/>
      <name val="UD デジタル 教科書体 NK-B"/>
      <family val="1"/>
      <charset val="128"/>
    </font>
    <font>
      <sz val="6"/>
      <color rgb="FF000000"/>
      <name val="UD デジタル 教科書体 NK-B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6" fontId="25" fillId="0" borderId="0" applyFont="0" applyFill="0" applyBorder="0" applyAlignment="0" applyProtection="0">
      <alignment vertical="center"/>
    </xf>
  </cellStyleXfs>
  <cellXfs count="229">
    <xf numFmtId="0" fontId="0" fillId="0" borderId="0" xfId="0"/>
    <xf numFmtId="0" fontId="6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58" xfId="0" applyFont="1" applyBorder="1" applyAlignment="1">
      <alignment horizontal="justify" vertical="center" wrapText="1"/>
    </xf>
    <xf numFmtId="0" fontId="11" fillId="0" borderId="0" xfId="0" applyFont="1" applyAlignment="1">
      <alignment horizontal="right" vertical="center" wrapText="1"/>
    </xf>
    <xf numFmtId="0" fontId="12" fillId="0" borderId="0" xfId="0" applyFont="1" applyAlignment="1">
      <alignment horizontal="justify" vertical="center" wrapText="1"/>
    </xf>
    <xf numFmtId="0" fontId="6" fillId="0" borderId="22" xfId="0" applyFont="1" applyBorder="1"/>
    <xf numFmtId="0" fontId="14" fillId="0" borderId="0" xfId="0" applyFont="1" applyAlignment="1">
      <alignment horizontal="left" vertical="center"/>
    </xf>
    <xf numFmtId="0" fontId="15" fillId="0" borderId="49" xfId="0" applyFont="1" applyBorder="1" applyAlignment="1">
      <alignment horizontal="center" vertical="center" wrapText="1"/>
    </xf>
    <xf numFmtId="0" fontId="6" fillId="0" borderId="49" xfId="0" applyFont="1" applyBorder="1" applyAlignment="1">
      <alignment vertical="center"/>
    </xf>
    <xf numFmtId="0" fontId="14" fillId="0" borderId="28" xfId="0" applyFont="1" applyBorder="1" applyAlignment="1">
      <alignment horizontal="right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right" vertical="center" wrapText="1"/>
    </xf>
    <xf numFmtId="0" fontId="14" fillId="0" borderId="39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/>
    </xf>
    <xf numFmtId="0" fontId="16" fillId="0" borderId="55" xfId="0" applyFont="1" applyBorder="1" applyAlignment="1">
      <alignment horizontal="right" vertical="center" wrapText="1"/>
    </xf>
    <xf numFmtId="0" fontId="14" fillId="0" borderId="56" xfId="0" applyFont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distributed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top" wrapText="1" shrinkToFit="1"/>
    </xf>
    <xf numFmtId="0" fontId="23" fillId="0" borderId="0" xfId="0" applyFont="1" applyAlignment="1">
      <alignment horizontal="center" vertical="top" shrinkToFit="1"/>
    </xf>
    <xf numFmtId="0" fontId="21" fillId="0" borderId="1" xfId="0" applyFont="1" applyBorder="1" applyAlignment="1">
      <alignment vertical="center"/>
    </xf>
    <xf numFmtId="0" fontId="24" fillId="0" borderId="57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/>
    <xf numFmtId="0" fontId="21" fillId="0" borderId="0" xfId="0" applyFont="1"/>
    <xf numFmtId="0" fontId="21" fillId="0" borderId="0" xfId="0" applyFont="1" applyAlignment="1">
      <alignment horizontal="left"/>
    </xf>
    <xf numFmtId="0" fontId="23" fillId="0" borderId="1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distributed" vertical="center"/>
    </xf>
    <xf numFmtId="0" fontId="17" fillId="0" borderId="21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horizontal="center" vertical="top" wrapText="1" shrinkToFit="1"/>
    </xf>
    <xf numFmtId="0" fontId="27" fillId="0" borderId="0" xfId="0" applyFont="1" applyAlignment="1">
      <alignment horizontal="center" vertical="top" shrinkToFit="1"/>
    </xf>
    <xf numFmtId="0" fontId="12" fillId="0" borderId="20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5" xfId="0" applyFont="1" applyBorder="1" applyAlignment="1">
      <alignment horizontal="center" vertical="center"/>
    </xf>
    <xf numFmtId="0" fontId="6" fillId="0" borderId="54" xfId="0" applyFont="1" applyBorder="1" applyAlignment="1">
      <alignment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1" fillId="0" borderId="34" xfId="0" applyFont="1" applyBorder="1"/>
    <xf numFmtId="0" fontId="21" fillId="0" borderId="35" xfId="0" applyFont="1" applyBorder="1"/>
    <xf numFmtId="0" fontId="21" fillId="0" borderId="59" xfId="0" applyFont="1" applyBorder="1"/>
    <xf numFmtId="0" fontId="21" fillId="0" borderId="60" xfId="0" applyFont="1" applyBorder="1"/>
    <xf numFmtId="0" fontId="21" fillId="0" borderId="7" xfId="0" applyFont="1" applyBorder="1"/>
    <xf numFmtId="0" fontId="21" fillId="0" borderId="12" xfId="0" applyFont="1" applyBorder="1"/>
    <xf numFmtId="0" fontId="21" fillId="0" borderId="8" xfId="0" applyFont="1" applyBorder="1"/>
    <xf numFmtId="0" fontId="21" fillId="0" borderId="9" xfId="0" applyFont="1" applyBorder="1"/>
    <xf numFmtId="0" fontId="21" fillId="0" borderId="51" xfId="0" applyFont="1" applyBorder="1"/>
    <xf numFmtId="0" fontId="21" fillId="0" borderId="17" xfId="0" applyFont="1" applyBorder="1"/>
    <xf numFmtId="0" fontId="21" fillId="0" borderId="28" xfId="0" applyFont="1" applyBorder="1"/>
    <xf numFmtId="0" fontId="21" fillId="3" borderId="33" xfId="0" applyFont="1" applyFill="1" applyBorder="1"/>
    <xf numFmtId="0" fontId="21" fillId="3" borderId="60" xfId="0" applyFont="1" applyFill="1" applyBorder="1" applyAlignment="1">
      <alignment horizontal="center"/>
    </xf>
    <xf numFmtId="0" fontId="21" fillId="3" borderId="61" xfId="0" applyFont="1" applyFill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right"/>
    </xf>
    <xf numFmtId="0" fontId="15" fillId="4" borderId="30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1" xfId="0" applyFont="1" applyBorder="1" applyAlignment="1">
      <alignment vertical="center"/>
    </xf>
    <xf numFmtId="0" fontId="29" fillId="0" borderId="0" xfId="0" applyFont="1"/>
    <xf numFmtId="0" fontId="29" fillId="0" borderId="0" xfId="0" applyFont="1" applyAlignment="1">
      <alignment horizontal="left"/>
    </xf>
    <xf numFmtId="0" fontId="31" fillId="0" borderId="25" xfId="0" applyFont="1" applyBorder="1" applyAlignment="1">
      <alignment horizontal="justify" vertical="center" wrapText="1"/>
    </xf>
    <xf numFmtId="0" fontId="18" fillId="0" borderId="0" xfId="0" applyFont="1" applyAlignment="1">
      <alignment horizontal="right" vertical="center" wrapText="1"/>
    </xf>
    <xf numFmtId="0" fontId="6" fillId="3" borderId="39" xfId="0" applyFont="1" applyFill="1" applyBorder="1" applyAlignment="1">
      <alignment horizontal="center" vertical="center" wrapText="1" shrinkToFit="1"/>
    </xf>
    <xf numFmtId="0" fontId="6" fillId="3" borderId="56" xfId="0" applyFont="1" applyFill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/>
    </xf>
    <xf numFmtId="0" fontId="6" fillId="0" borderId="45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16" fillId="0" borderId="62" xfId="0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6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6" fillId="0" borderId="46" xfId="0" applyFont="1" applyBorder="1" applyAlignment="1">
      <alignment horizontal="right" vertical="center" wrapText="1"/>
    </xf>
    <xf numFmtId="0" fontId="16" fillId="0" borderId="54" xfId="0" applyFont="1" applyBorder="1" applyAlignment="1">
      <alignment horizontal="right" vertical="center" wrapText="1"/>
    </xf>
    <xf numFmtId="0" fontId="12" fillId="0" borderId="10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6" fillId="2" borderId="0" xfId="0" applyFont="1" applyFill="1" applyAlignment="1">
      <alignment horizontal="right" vertical="center" wrapText="1"/>
    </xf>
    <xf numFmtId="0" fontId="14" fillId="2" borderId="0" xfId="0" applyFont="1" applyFill="1" applyAlignment="1">
      <alignment horizontal="right" vertical="center" wrapText="1"/>
    </xf>
    <xf numFmtId="0" fontId="24" fillId="0" borderId="0" xfId="0" applyFont="1" applyAlignment="1">
      <alignment vertical="center"/>
    </xf>
    <xf numFmtId="0" fontId="24" fillId="3" borderId="10" xfId="0" applyFont="1" applyFill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 shrinkToFit="1"/>
    </xf>
    <xf numFmtId="0" fontId="24" fillId="0" borderId="1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0" xfId="2" applyNumberFormat="1" applyFont="1" applyAlignment="1">
      <alignment horizontal="center" vertical="center"/>
    </xf>
    <xf numFmtId="0" fontId="24" fillId="0" borderId="45" xfId="2" applyNumberFormat="1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46" xfId="2" applyNumberFormat="1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54" xfId="2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34" fillId="0" borderId="1" xfId="0" applyFont="1" applyBorder="1" applyAlignment="1" applyProtection="1">
      <alignment horizontal="center" vertical="center" shrinkToFit="1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49" fontId="34" fillId="0" borderId="1" xfId="0" applyNumberFormat="1" applyFont="1" applyBorder="1" applyAlignment="1" applyProtection="1">
      <alignment horizontal="center" vertical="center" shrinkToFit="1"/>
      <protection locked="0"/>
    </xf>
    <xf numFmtId="0" fontId="34" fillId="0" borderId="1" xfId="0" applyFont="1" applyBorder="1" applyAlignment="1" applyProtection="1">
      <alignment vertical="center"/>
      <protection locked="0"/>
    </xf>
    <xf numFmtId="0" fontId="36" fillId="0" borderId="0" xfId="0" applyFont="1" applyAlignment="1">
      <alignment vertical="center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0" fontId="36" fillId="0" borderId="21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 shrinkToFit="1"/>
    </xf>
    <xf numFmtId="0" fontId="23" fillId="3" borderId="13" xfId="0" applyFont="1" applyFill="1" applyBorder="1" applyAlignment="1">
      <alignment horizontal="center" vertical="center" shrinkToFit="1"/>
    </xf>
    <xf numFmtId="0" fontId="21" fillId="3" borderId="42" xfId="0" applyFont="1" applyFill="1" applyBorder="1" applyAlignment="1">
      <alignment horizontal="center" vertical="center" shrinkToFit="1"/>
    </xf>
    <xf numFmtId="0" fontId="21" fillId="3" borderId="43" xfId="0" applyFont="1" applyFill="1" applyBorder="1" applyAlignment="1">
      <alignment horizontal="center" vertical="center" shrinkToFit="1"/>
    </xf>
    <xf numFmtId="0" fontId="21" fillId="3" borderId="66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4" fillId="3" borderId="16" xfId="0" applyFont="1" applyFill="1" applyBorder="1" applyAlignment="1">
      <alignment horizontal="center" vertical="center" wrapText="1" shrinkToFit="1"/>
    </xf>
    <xf numFmtId="0" fontId="24" fillId="3" borderId="4" xfId="0" applyFont="1" applyFill="1" applyBorder="1" applyAlignment="1">
      <alignment horizontal="center" vertical="center" shrinkToFit="1"/>
    </xf>
    <xf numFmtId="0" fontId="24" fillId="3" borderId="29" xfId="2" applyNumberFormat="1" applyFont="1" applyFill="1" applyBorder="1" applyAlignment="1">
      <alignment horizontal="center" vertical="center" wrapText="1" shrinkToFit="1"/>
    </xf>
    <xf numFmtId="0" fontId="33" fillId="0" borderId="49" xfId="0" applyFont="1" applyBorder="1" applyAlignment="1">
      <alignment horizontal="center" vertical="center" shrinkToFit="1"/>
    </xf>
    <xf numFmtId="0" fontId="24" fillId="3" borderId="29" xfId="0" applyFont="1" applyFill="1" applyBorder="1" applyAlignment="1">
      <alignment horizontal="center" vertical="center" wrapText="1" shrinkToFit="1"/>
    </xf>
    <xf numFmtId="0" fontId="15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0" xfId="0"/>
    <xf numFmtId="0" fontId="18" fillId="0" borderId="23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6" fillId="0" borderId="23" xfId="0" applyFont="1" applyBorder="1"/>
    <xf numFmtId="0" fontId="0" fillId="0" borderId="22" xfId="0" applyBorder="1"/>
    <xf numFmtId="0" fontId="3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3" xfId="0" quotePrefix="1" applyFont="1" applyBorder="1" applyAlignment="1">
      <alignment horizontal="center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48" xfId="0" applyFont="1" applyFill="1" applyBorder="1" applyAlignment="1">
      <alignment horizontal="center" vertical="center" wrapText="1"/>
    </xf>
    <xf numFmtId="0" fontId="15" fillId="4" borderId="53" xfId="0" applyFont="1" applyFill="1" applyBorder="1" applyAlignment="1">
      <alignment horizontal="center" vertical="center" wrapText="1"/>
    </xf>
    <xf numFmtId="0" fontId="15" fillId="4" borderId="47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 shrinkToFit="1"/>
    </xf>
    <xf numFmtId="0" fontId="17" fillId="3" borderId="50" xfId="0" applyFont="1" applyFill="1" applyBorder="1" applyAlignment="1">
      <alignment horizontal="center" vertical="center" shrinkToFit="1"/>
    </xf>
    <xf numFmtId="0" fontId="17" fillId="3" borderId="51" xfId="0" applyFont="1" applyFill="1" applyBorder="1" applyAlignment="1">
      <alignment horizontal="center" vertical="center" shrinkToFit="1"/>
    </xf>
    <xf numFmtId="0" fontId="17" fillId="3" borderId="27" xfId="0" applyFont="1" applyFill="1" applyBorder="1" applyAlignment="1">
      <alignment horizontal="center" vertical="center" shrinkToFit="1"/>
    </xf>
    <xf numFmtId="0" fontId="17" fillId="3" borderId="32" xfId="0" applyFont="1" applyFill="1" applyBorder="1" applyAlignment="1">
      <alignment horizontal="center" vertical="center" shrinkToFit="1"/>
    </xf>
    <xf numFmtId="0" fontId="6" fillId="3" borderId="29" xfId="0" applyFont="1" applyFill="1" applyBorder="1" applyAlignment="1">
      <alignment horizontal="center" vertical="center" wrapText="1" shrinkToFit="1"/>
    </xf>
    <xf numFmtId="0" fontId="6" fillId="3" borderId="49" xfId="0" applyFont="1" applyFill="1" applyBorder="1" applyAlignment="1">
      <alignment horizontal="center" vertical="center" wrapText="1" shrinkToFi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</cellXfs>
  <cellStyles count="3">
    <cellStyle name="通貨" xfId="2" builtinId="7"/>
    <cellStyle name="標準" xfId="0" builtinId="0"/>
    <cellStyle name="標準 2" xfId="1" xr:uid="{00000000-0005-0000-0000-000001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388144</xdr:colOff>
      <xdr:row>13</xdr:row>
      <xdr:rowOff>9523</xdr:rowOff>
    </xdr:from>
    <xdr:to>
      <xdr:col>14</xdr:col>
      <xdr:colOff>200025</xdr:colOff>
      <xdr:row>17</xdr:row>
      <xdr:rowOff>161924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C0438644-1166-7AE2-02D5-B1603DEE288D}"/>
            </a:ext>
          </a:extLst>
        </xdr:cNvPr>
        <xdr:cNvSpPr/>
      </xdr:nvSpPr>
      <xdr:spPr>
        <a:xfrm>
          <a:off x="6779419" y="3086098"/>
          <a:ext cx="1983581" cy="1295401"/>
        </a:xfrm>
        <a:prstGeom prst="wedgeRoundRectCallout">
          <a:avLst>
            <a:gd name="adj1" fmla="val -63762"/>
            <a:gd name="adj2" fmla="val -26091"/>
            <a:gd name="adj3" fmla="val 16667"/>
          </a:avLst>
        </a:prstGeom>
        <a:solidFill>
          <a:srgbClr val="FFFFCC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+mj-ea"/>
              <a:ea typeface="+mj-ea"/>
            </a:rPr>
            <a:t>「参加生徒名簿」と「引率・保護者」シートを入力すると反映されます。</a:t>
          </a:r>
        </a:p>
      </xdr:txBody>
    </xdr:sp>
    <xdr:clientData/>
  </xdr:twoCellAnchor>
  <xdr:twoCellAnchor>
    <xdr:from>
      <xdr:col>11</xdr:col>
      <xdr:colOff>378619</xdr:colOff>
      <xdr:row>5</xdr:row>
      <xdr:rowOff>271460</xdr:rowOff>
    </xdr:from>
    <xdr:to>
      <xdr:col>15</xdr:col>
      <xdr:colOff>438150</xdr:colOff>
      <xdr:row>9</xdr:row>
      <xdr:rowOff>66674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443E8983-A64D-F43C-A808-174556DDC736}"/>
            </a:ext>
          </a:extLst>
        </xdr:cNvPr>
        <xdr:cNvSpPr/>
      </xdr:nvSpPr>
      <xdr:spPr>
        <a:xfrm>
          <a:off x="7703344" y="1414460"/>
          <a:ext cx="1983581" cy="909639"/>
        </a:xfrm>
        <a:prstGeom prst="wedgeRoundRectCallout">
          <a:avLst>
            <a:gd name="adj1" fmla="val -63762"/>
            <a:gd name="adj2" fmla="val -26091"/>
            <a:gd name="adj3" fmla="val 16667"/>
          </a:avLst>
        </a:prstGeom>
        <a:solidFill>
          <a:srgbClr val="FFFFCC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+mj-ea"/>
              <a:ea typeface="+mj-ea"/>
            </a:rPr>
            <a:t>直接</a:t>
          </a:r>
          <a:endParaRPr kumimoji="1" lang="en-US" altLang="ja-JP" sz="1600" b="1">
            <a:solidFill>
              <a:srgbClr val="FF0000"/>
            </a:solidFill>
            <a:latin typeface="+mj-ea"/>
            <a:ea typeface="+mj-ea"/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  <a:latin typeface="+mj-ea"/>
              <a:ea typeface="+mj-ea"/>
            </a:rPr>
            <a:t>ご入力ください。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29"/>
  <sheetViews>
    <sheetView zoomScaleNormal="100" workbookViewId="0">
      <selection activeCell="B2" sqref="B2:K2"/>
    </sheetView>
  </sheetViews>
  <sheetFormatPr defaultRowHeight="15"/>
  <cols>
    <col min="1" max="1" width="9" style="1"/>
    <col min="2" max="2" width="9.125" style="1" customWidth="1"/>
    <col min="3" max="3" width="10" style="1" customWidth="1"/>
    <col min="4" max="4" width="9.375" style="1" customWidth="1"/>
    <col min="5" max="5" width="20.25" style="1" bestFit="1" customWidth="1"/>
    <col min="6" max="6" width="10" style="1" customWidth="1"/>
    <col min="7" max="7" width="3.125" style="1" customWidth="1"/>
    <col min="8" max="8" width="9" style="1"/>
    <col min="9" max="9" width="4" style="1" customWidth="1"/>
    <col min="10" max="10" width="9" style="1"/>
    <col min="11" max="11" width="3.25" style="1" customWidth="1"/>
    <col min="12" max="12" width="9" style="1"/>
    <col min="13" max="13" width="3.875" style="1" customWidth="1"/>
    <col min="14" max="14" width="3.375" style="1" customWidth="1"/>
    <col min="15" max="16384" width="9" style="1"/>
  </cols>
  <sheetData>
    <row r="2" spans="2:11" ht="25.5" customHeight="1">
      <c r="B2" s="199" t="s">
        <v>44</v>
      </c>
      <c r="C2" s="199"/>
      <c r="D2" s="199"/>
      <c r="E2" s="199"/>
      <c r="F2" s="199"/>
      <c r="G2" s="199"/>
      <c r="H2" s="199"/>
      <c r="I2" s="199"/>
      <c r="J2" s="199"/>
      <c r="K2" s="199"/>
    </row>
    <row r="3" spans="2:11">
      <c r="B3" s="200" t="s">
        <v>54</v>
      </c>
      <c r="C3" s="200"/>
      <c r="D3" s="200"/>
      <c r="E3" s="200"/>
      <c r="F3" s="200"/>
      <c r="G3" s="200"/>
      <c r="H3" s="200"/>
      <c r="I3" s="200"/>
      <c r="J3" s="200"/>
      <c r="K3" s="200"/>
    </row>
    <row r="4" spans="2:11" ht="15.75">
      <c r="B4" s="2"/>
    </row>
    <row r="5" spans="2:11" ht="18.75">
      <c r="B5" s="194" t="s">
        <v>68</v>
      </c>
      <c r="C5" s="194"/>
      <c r="D5" s="194"/>
      <c r="E5" s="194"/>
      <c r="F5" s="194"/>
      <c r="G5" s="194"/>
      <c r="H5" s="194"/>
      <c r="I5" s="194"/>
      <c r="J5" s="194"/>
      <c r="K5" s="194"/>
    </row>
    <row r="6" spans="2:11" ht="21.75" customHeight="1" thickBot="1">
      <c r="B6" s="4"/>
      <c r="C6" s="5"/>
      <c r="D6" s="5"/>
      <c r="E6" s="6"/>
    </row>
    <row r="7" spans="2:11" ht="29.25" customHeight="1" thickBot="1">
      <c r="B7" s="73" t="s">
        <v>9</v>
      </c>
      <c r="C7" s="202"/>
      <c r="D7" s="203"/>
      <c r="E7" s="87" t="s">
        <v>10</v>
      </c>
      <c r="F7" s="75" t="s">
        <v>24</v>
      </c>
      <c r="G7" s="196"/>
      <c r="H7" s="197"/>
      <c r="I7" s="197"/>
      <c r="J7" s="197"/>
      <c r="K7" s="198"/>
    </row>
    <row r="8" spans="2:11" ht="21.75" customHeight="1" thickBot="1">
      <c r="B8" s="74" t="s">
        <v>26</v>
      </c>
      <c r="C8" s="196"/>
      <c r="D8" s="197"/>
      <c r="E8" s="7" t="s">
        <v>27</v>
      </c>
      <c r="F8" s="76" t="s">
        <v>25</v>
      </c>
      <c r="G8" s="201" t="s">
        <v>35</v>
      </c>
      <c r="H8" s="197"/>
      <c r="I8" s="197"/>
      <c r="J8" s="197"/>
      <c r="K8" s="198"/>
    </row>
    <row r="9" spans="2:11">
      <c r="B9" s="8"/>
    </row>
    <row r="10" spans="2:11">
      <c r="B10" s="77" t="s">
        <v>81</v>
      </c>
    </row>
    <row r="11" spans="2:11">
      <c r="B11" s="77" t="s">
        <v>82</v>
      </c>
    </row>
    <row r="12" spans="2:11">
      <c r="B12" s="8"/>
    </row>
    <row r="13" spans="2:11" ht="20.100000000000001" customHeight="1" thickBot="1">
      <c r="B13" s="20" t="s">
        <v>83</v>
      </c>
    </row>
    <row r="14" spans="2:11" ht="18" customHeight="1" thickBot="1">
      <c r="B14" s="211" t="s">
        <v>37</v>
      </c>
      <c r="C14" s="210"/>
      <c r="D14" s="210"/>
      <c r="E14" s="209"/>
      <c r="F14" s="208" t="s">
        <v>11</v>
      </c>
      <c r="G14" s="209"/>
      <c r="H14" s="210" t="s">
        <v>12</v>
      </c>
      <c r="I14" s="209"/>
      <c r="J14" s="195"/>
      <c r="K14" s="195"/>
    </row>
    <row r="15" spans="2:11" ht="24" customHeight="1" thickTop="1" thickBot="1">
      <c r="B15" s="212" t="s">
        <v>69</v>
      </c>
      <c r="C15" s="213"/>
      <c r="D15" s="9">
        <v>1</v>
      </c>
      <c r="E15" s="10" t="s">
        <v>80</v>
      </c>
      <c r="F15" s="95">
        <f>参加生徒名簿!K7</f>
        <v>0</v>
      </c>
      <c r="G15" s="11" t="s">
        <v>34</v>
      </c>
      <c r="H15" s="95">
        <f>参加生徒名簿!L7</f>
        <v>0</v>
      </c>
      <c r="I15" s="11" t="s">
        <v>34</v>
      </c>
      <c r="J15" s="130"/>
      <c r="K15" s="131"/>
    </row>
    <row r="16" spans="2:11" ht="24" customHeight="1">
      <c r="B16" s="204" t="s">
        <v>55</v>
      </c>
      <c r="C16" s="205"/>
      <c r="D16" s="12" t="s">
        <v>70</v>
      </c>
      <c r="E16" s="94" t="s">
        <v>72</v>
      </c>
      <c r="F16" s="14">
        <f>参加生徒名簿!K8</f>
        <v>0</v>
      </c>
      <c r="G16" s="15" t="s">
        <v>23</v>
      </c>
      <c r="H16" s="14">
        <f>参加生徒名簿!L8</f>
        <v>0</v>
      </c>
      <c r="I16" s="15" t="s">
        <v>23</v>
      </c>
      <c r="J16" s="130"/>
      <c r="K16" s="131"/>
    </row>
    <row r="17" spans="2:14" ht="24" customHeight="1" thickBot="1">
      <c r="B17" s="206"/>
      <c r="C17" s="207"/>
      <c r="D17" s="13" t="s">
        <v>71</v>
      </c>
      <c r="E17" s="16" t="s">
        <v>73</v>
      </c>
      <c r="F17" s="17">
        <f>参加生徒名簿!K9</f>
        <v>0</v>
      </c>
      <c r="G17" s="18" t="s">
        <v>23</v>
      </c>
      <c r="H17" s="17">
        <f>参加生徒名簿!L9</f>
        <v>0</v>
      </c>
      <c r="I17" s="18" t="s">
        <v>23</v>
      </c>
      <c r="J17" s="130"/>
      <c r="K17" s="131"/>
    </row>
    <row r="18" spans="2:14" ht="24" customHeight="1">
      <c r="B18" s="97"/>
      <c r="C18" s="97"/>
      <c r="D18" s="98"/>
      <c r="E18" s="50"/>
      <c r="F18" s="99"/>
      <c r="G18" s="19"/>
      <c r="H18" s="99"/>
      <c r="I18" s="19"/>
      <c r="J18" s="99"/>
      <c r="K18" s="19"/>
    </row>
    <row r="19" spans="2:14" ht="20.100000000000001" customHeight="1" thickBot="1">
      <c r="B19" s="3" t="s">
        <v>45</v>
      </c>
      <c r="F19" s="182" t="s">
        <v>46</v>
      </c>
      <c r="G19" s="183"/>
      <c r="H19" s="183"/>
      <c r="I19" s="183"/>
    </row>
    <row r="20" spans="2:14" ht="24" customHeight="1" thickBot="1">
      <c r="B20" s="190" t="s">
        <v>56</v>
      </c>
      <c r="C20" s="191"/>
      <c r="D20" s="122"/>
      <c r="E20" s="121" t="s">
        <v>13</v>
      </c>
      <c r="F20" s="184" t="s">
        <v>66</v>
      </c>
      <c r="G20" s="185"/>
      <c r="H20" s="186">
        <f>参加生徒名簿!K21</f>
        <v>0</v>
      </c>
      <c r="I20" s="187"/>
      <c r="J20" s="1" t="s">
        <v>13</v>
      </c>
    </row>
    <row r="21" spans="2:14" ht="24" customHeight="1" thickBot="1">
      <c r="B21" s="192" t="s">
        <v>58</v>
      </c>
      <c r="C21" s="193"/>
      <c r="D21" s="123">
        <f>参加生徒名簿!K13</f>
        <v>0</v>
      </c>
      <c r="E21" s="121" t="s">
        <v>13</v>
      </c>
      <c r="F21" s="188" t="s">
        <v>67</v>
      </c>
      <c r="G21" s="189"/>
      <c r="H21" s="186">
        <f>引率・保護者名簿!J8</f>
        <v>0</v>
      </c>
      <c r="I21" s="187"/>
      <c r="J21" s="1" t="s">
        <v>13</v>
      </c>
    </row>
    <row r="22" spans="2:14" ht="24" customHeight="1">
      <c r="B22" s="178" t="s">
        <v>59</v>
      </c>
      <c r="C22" s="179"/>
      <c r="D22" s="123">
        <f>参加生徒名簿!K14</f>
        <v>0</v>
      </c>
      <c r="E22" s="121" t="s">
        <v>13</v>
      </c>
      <c r="F22" s="88"/>
      <c r="G22" s="19"/>
    </row>
    <row r="23" spans="2:14" ht="24" customHeight="1">
      <c r="B23" s="178" t="s">
        <v>60</v>
      </c>
      <c r="C23" s="179"/>
      <c r="D23" s="123">
        <f>参加生徒名簿!K15</f>
        <v>0</v>
      </c>
      <c r="E23" s="121" t="s">
        <v>13</v>
      </c>
      <c r="F23" s="88"/>
      <c r="G23" s="19"/>
    </row>
    <row r="24" spans="2:14" ht="24" customHeight="1">
      <c r="B24" s="178" t="s">
        <v>61</v>
      </c>
      <c r="C24" s="179"/>
      <c r="D24" s="123">
        <f>参加生徒名簿!K16</f>
        <v>0</v>
      </c>
      <c r="E24" s="121" t="s">
        <v>13</v>
      </c>
      <c r="F24" s="88"/>
      <c r="G24" s="19"/>
    </row>
    <row r="25" spans="2:14" ht="24" customHeight="1">
      <c r="B25" s="178" t="s">
        <v>62</v>
      </c>
      <c r="C25" s="179"/>
      <c r="D25" s="123">
        <f>参加生徒名簿!K17</f>
        <v>0</v>
      </c>
      <c r="E25" s="121" t="s">
        <v>13</v>
      </c>
      <c r="F25" s="88"/>
      <c r="G25" s="19"/>
    </row>
    <row r="26" spans="2:14" ht="24" customHeight="1">
      <c r="B26" s="178" t="s">
        <v>63</v>
      </c>
      <c r="C26" s="179"/>
      <c r="D26" s="123">
        <f>参加生徒名簿!K18</f>
        <v>0</v>
      </c>
      <c r="E26" s="121" t="s">
        <v>13</v>
      </c>
      <c r="F26" s="88"/>
      <c r="G26" s="19"/>
    </row>
    <row r="27" spans="2:14" ht="24" customHeight="1" thickBot="1">
      <c r="B27" s="180" t="s">
        <v>57</v>
      </c>
      <c r="C27" s="181"/>
      <c r="D27" s="124">
        <f>参加生徒名簿!K19</f>
        <v>0</v>
      </c>
      <c r="E27" s="121" t="s">
        <v>13</v>
      </c>
      <c r="F27" s="88"/>
      <c r="G27" s="19"/>
    </row>
    <row r="28" spans="2:14" ht="24" customHeight="1">
      <c r="B28" s="96"/>
      <c r="C28" s="96"/>
      <c r="D28" s="96"/>
      <c r="E28" s="96"/>
      <c r="F28" s="88"/>
      <c r="G28" s="19"/>
    </row>
    <row r="29" spans="2:14" ht="24" customHeight="1">
      <c r="B29" s="128"/>
      <c r="C29" s="128"/>
      <c r="D29" s="128"/>
      <c r="E29" s="128"/>
      <c r="F29" s="128"/>
      <c r="G29" s="128"/>
      <c r="H29" s="128"/>
      <c r="I29" s="128"/>
      <c r="J29" s="128"/>
      <c r="K29" s="129"/>
      <c r="L29" s="129"/>
      <c r="M29" s="129"/>
      <c r="N29" s="129"/>
    </row>
  </sheetData>
  <mergeCells count="26">
    <mergeCell ref="B16:C17"/>
    <mergeCell ref="F14:G14"/>
    <mergeCell ref="H14:I14"/>
    <mergeCell ref="B14:E14"/>
    <mergeCell ref="B15:C15"/>
    <mergeCell ref="B5:K5"/>
    <mergeCell ref="J14:K14"/>
    <mergeCell ref="G7:K7"/>
    <mergeCell ref="C8:D8"/>
    <mergeCell ref="B2:K2"/>
    <mergeCell ref="B3:K3"/>
    <mergeCell ref="G8:K8"/>
    <mergeCell ref="C7:D7"/>
    <mergeCell ref="B25:C25"/>
    <mergeCell ref="B26:C26"/>
    <mergeCell ref="B27:C27"/>
    <mergeCell ref="F19:I19"/>
    <mergeCell ref="F20:G20"/>
    <mergeCell ref="H20:I20"/>
    <mergeCell ref="F21:G21"/>
    <mergeCell ref="H21:I21"/>
    <mergeCell ref="B20:C20"/>
    <mergeCell ref="B21:C21"/>
    <mergeCell ref="B22:C22"/>
    <mergeCell ref="B23:C23"/>
    <mergeCell ref="B24:C24"/>
  </mergeCells>
  <phoneticPr fontId="2"/>
  <pageMargins left="0.7" right="0.7" top="0.75" bottom="0.75" header="0.3" footer="0.3"/>
  <pageSetup paperSize="9" scale="92" fitToHeight="0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65A47-D794-46F6-BF93-D8E75DF68DC6}">
  <sheetPr>
    <pageSetUpPr fitToPage="1"/>
  </sheetPr>
  <dimension ref="B1:L26"/>
  <sheetViews>
    <sheetView tabSelected="1" zoomScaleNormal="100" workbookViewId="0">
      <selection activeCell="F7" sqref="F7"/>
    </sheetView>
  </sheetViews>
  <sheetFormatPr defaultRowHeight="15"/>
  <cols>
    <col min="1" max="1" width="0.375" style="22" customWidth="1"/>
    <col min="2" max="2" width="4.125" style="118" customWidth="1"/>
    <col min="3" max="3" width="13.375" style="22" customWidth="1"/>
    <col min="4" max="4" width="12.75" style="22" customWidth="1"/>
    <col min="5" max="6" width="20.625" style="132" customWidth="1"/>
    <col min="7" max="7" width="10.625" style="140" customWidth="1"/>
    <col min="8" max="8" width="10.625" style="132" customWidth="1"/>
    <col min="9" max="9" width="9.625" style="22" customWidth="1"/>
    <col min="10" max="10" width="21.25" style="78" customWidth="1"/>
    <col min="11" max="12" width="7.25" style="78" customWidth="1"/>
    <col min="13" max="16384" width="9" style="22"/>
  </cols>
  <sheetData>
    <row r="1" spans="2:12" ht="20.100000000000001" customHeight="1">
      <c r="B1" s="164" t="s">
        <v>74</v>
      </c>
      <c r="C1" s="164"/>
      <c r="D1" s="164"/>
      <c r="E1" s="164"/>
      <c r="F1" s="164"/>
      <c r="G1" s="164"/>
      <c r="H1" s="164"/>
      <c r="I1" s="21"/>
    </row>
    <row r="2" spans="2:12" ht="20.100000000000001" customHeight="1">
      <c r="B2" s="164"/>
      <c r="C2" s="164"/>
      <c r="D2" s="164"/>
      <c r="E2" s="164"/>
      <c r="F2" s="164"/>
      <c r="G2" s="164"/>
      <c r="H2" s="164"/>
      <c r="I2" s="21"/>
    </row>
    <row r="3" spans="2:12" s="25" customFormat="1" ht="20.100000000000001" customHeight="1">
      <c r="B3" s="117"/>
      <c r="C3" s="24" t="s">
        <v>5</v>
      </c>
      <c r="D3" s="165">
        <f>申し込み集計用紙!C7</f>
        <v>0</v>
      </c>
      <c r="E3" s="166"/>
      <c r="F3" s="166"/>
      <c r="G3" s="166"/>
      <c r="H3" s="139" t="s">
        <v>6</v>
      </c>
      <c r="I3" s="23"/>
      <c r="J3" s="79"/>
      <c r="K3" s="79"/>
      <c r="L3" s="79"/>
    </row>
    <row r="4" spans="2:12" ht="20.100000000000001" customHeight="1" thickBot="1"/>
    <row r="5" spans="2:12" ht="20.100000000000001" customHeight="1" thickBot="1">
      <c r="B5" s="167" t="s">
        <v>3</v>
      </c>
      <c r="C5" s="169" t="s">
        <v>4</v>
      </c>
      <c r="D5" s="171" t="s">
        <v>22</v>
      </c>
      <c r="E5" s="173" t="s">
        <v>84</v>
      </c>
      <c r="F5" s="174"/>
      <c r="G5" s="175" t="s">
        <v>0</v>
      </c>
      <c r="H5" s="177" t="s">
        <v>78</v>
      </c>
      <c r="I5" s="26"/>
      <c r="J5" s="163" t="s">
        <v>50</v>
      </c>
      <c r="K5" s="163"/>
      <c r="L5" s="163"/>
    </row>
    <row r="6" spans="2:12" ht="20.100000000000001" customHeight="1" thickBot="1">
      <c r="B6" s="168"/>
      <c r="C6" s="170"/>
      <c r="D6" s="172"/>
      <c r="E6" s="136" t="s">
        <v>1</v>
      </c>
      <c r="F6" s="133" t="s">
        <v>2</v>
      </c>
      <c r="G6" s="176"/>
      <c r="H6" s="176"/>
      <c r="I6" s="27"/>
      <c r="J6" s="108"/>
      <c r="K6" s="104" t="s">
        <v>8</v>
      </c>
      <c r="L6" s="103" t="s">
        <v>7</v>
      </c>
    </row>
    <row r="7" spans="2:12" ht="20.100000000000001" customHeight="1">
      <c r="B7" s="35">
        <v>1</v>
      </c>
      <c r="C7" s="29"/>
      <c r="D7" s="119"/>
      <c r="E7" s="137"/>
      <c r="F7" s="134"/>
      <c r="G7" s="141"/>
      <c r="H7" s="142"/>
      <c r="J7" s="109" t="s">
        <v>75</v>
      </c>
      <c r="K7" s="105">
        <f>COUNTIF(E$7:E$26,"１．普通科")</f>
        <v>0</v>
      </c>
      <c r="L7" s="102">
        <f>COUNTIF(F$7:F$26,"１．普通科")</f>
        <v>0</v>
      </c>
    </row>
    <row r="8" spans="2:12" ht="20.100000000000001" customHeight="1">
      <c r="B8" s="36">
        <v>2</v>
      </c>
      <c r="C8" s="30"/>
      <c r="D8" s="120"/>
      <c r="E8" s="138"/>
      <c r="F8" s="135"/>
      <c r="G8" s="143"/>
      <c r="H8" s="144"/>
      <c r="J8" s="110" t="s">
        <v>76</v>
      </c>
      <c r="K8" s="106">
        <f>COUNTIF(E$7:E$26,"Ａ　作物・畜産グループ")</f>
        <v>0</v>
      </c>
      <c r="L8" s="100">
        <f>COUNTIF(F$7:F$26,"Ａ　作物・畜産グループ")</f>
        <v>0</v>
      </c>
    </row>
    <row r="9" spans="2:12" ht="20.100000000000001" customHeight="1" thickBot="1">
      <c r="B9" s="36">
        <v>3</v>
      </c>
      <c r="C9" s="30"/>
      <c r="D9" s="120"/>
      <c r="E9" s="138"/>
      <c r="F9" s="135"/>
      <c r="G9" s="143"/>
      <c r="H9" s="144"/>
      <c r="J9" s="113" t="s">
        <v>77</v>
      </c>
      <c r="K9" s="107">
        <f>COUNTIF(E$7:E$26,"Ｂ　食品加工グループ")</f>
        <v>0</v>
      </c>
      <c r="L9" s="101">
        <f>COUNTIF(F$7:F$26,"Ｂ　食品加工グループ")</f>
        <v>0</v>
      </c>
    </row>
    <row r="10" spans="2:12" ht="20.100000000000001" customHeight="1">
      <c r="B10" s="36">
        <v>4</v>
      </c>
      <c r="C10" s="30"/>
      <c r="D10" s="120"/>
      <c r="E10" s="138"/>
      <c r="F10" s="135"/>
      <c r="G10" s="143"/>
      <c r="H10" s="144"/>
    </row>
    <row r="11" spans="2:12" ht="20.100000000000001" customHeight="1" thickBot="1">
      <c r="B11" s="36">
        <v>5</v>
      </c>
      <c r="C11" s="30"/>
      <c r="D11" s="120"/>
      <c r="E11" s="138"/>
      <c r="F11" s="135"/>
      <c r="G11" s="143"/>
      <c r="H11" s="144"/>
      <c r="J11" s="80"/>
    </row>
    <row r="12" spans="2:12" ht="20.100000000000001" customHeight="1" thickBot="1">
      <c r="B12" s="36">
        <v>6</v>
      </c>
      <c r="C12" s="30"/>
      <c r="D12" s="120"/>
      <c r="E12" s="138"/>
      <c r="F12" s="135"/>
      <c r="G12" s="143"/>
      <c r="H12" s="144"/>
      <c r="J12" s="114" t="s">
        <v>49</v>
      </c>
      <c r="K12" s="115" t="s">
        <v>64</v>
      </c>
    </row>
    <row r="13" spans="2:12" ht="20.100000000000001" customHeight="1">
      <c r="B13" s="36">
        <v>7</v>
      </c>
      <c r="C13" s="30"/>
      <c r="D13" s="120"/>
      <c r="E13" s="138"/>
      <c r="F13" s="135"/>
      <c r="G13" s="143"/>
      <c r="H13" s="144"/>
      <c r="J13" s="109" t="s">
        <v>58</v>
      </c>
      <c r="K13" s="112">
        <f>COUNTIF(G$7:G$26,"希望しない")</f>
        <v>0</v>
      </c>
    </row>
    <row r="14" spans="2:12" ht="20.100000000000001" customHeight="1">
      <c r="B14" s="36">
        <v>8</v>
      </c>
      <c r="C14" s="30"/>
      <c r="D14" s="120"/>
      <c r="E14" s="138"/>
      <c r="F14" s="135"/>
      <c r="G14" s="143"/>
      <c r="H14" s="144"/>
      <c r="J14" s="110" t="s">
        <v>59</v>
      </c>
      <c r="K14" s="112">
        <f>COUNTIF(G$7:G$26,"弓道部")</f>
        <v>0</v>
      </c>
    </row>
    <row r="15" spans="2:12" ht="20.100000000000001" customHeight="1">
      <c r="B15" s="36">
        <v>9</v>
      </c>
      <c r="C15" s="30"/>
      <c r="D15" s="120"/>
      <c r="E15" s="138"/>
      <c r="F15" s="135"/>
      <c r="G15" s="143"/>
      <c r="H15" s="144"/>
      <c r="J15" s="110" t="s">
        <v>60</v>
      </c>
      <c r="K15" s="112">
        <f>COUNTIF(G$7:G$26,"ソフトテニス部")</f>
        <v>0</v>
      </c>
    </row>
    <row r="16" spans="2:12" ht="20.100000000000001" customHeight="1">
      <c r="B16" s="36">
        <v>10</v>
      </c>
      <c r="C16" s="30"/>
      <c r="D16" s="120"/>
      <c r="E16" s="138"/>
      <c r="F16" s="135"/>
      <c r="G16" s="143"/>
      <c r="H16" s="144"/>
      <c r="J16" s="110" t="s">
        <v>61</v>
      </c>
      <c r="K16" s="112">
        <f>COUNTIF(G$7:G$26,"バドミントン部")</f>
        <v>0</v>
      </c>
    </row>
    <row r="17" spans="2:12" ht="20.100000000000001" customHeight="1">
      <c r="B17" s="36">
        <v>11</v>
      </c>
      <c r="C17" s="30"/>
      <c r="D17" s="120"/>
      <c r="E17" s="138"/>
      <c r="F17" s="135"/>
      <c r="G17" s="143"/>
      <c r="H17" s="144"/>
      <c r="J17" s="110" t="s">
        <v>62</v>
      </c>
      <c r="K17" s="112">
        <f>COUNTIF(G$7:G$26,"野球部")</f>
        <v>0</v>
      </c>
    </row>
    <row r="18" spans="2:12" ht="20.100000000000001" customHeight="1">
      <c r="B18" s="36">
        <v>12</v>
      </c>
      <c r="C18" s="30"/>
      <c r="D18" s="120"/>
      <c r="E18" s="138"/>
      <c r="F18" s="135"/>
      <c r="G18" s="143"/>
      <c r="H18" s="144"/>
      <c r="J18" s="110" t="s">
        <v>63</v>
      </c>
      <c r="K18" s="112">
        <f>COUNTIF(G$7:G$26,"写真部")</f>
        <v>0</v>
      </c>
    </row>
    <row r="19" spans="2:12" ht="20.100000000000001" customHeight="1" thickBot="1">
      <c r="B19" s="36">
        <v>13</v>
      </c>
      <c r="C19" s="30"/>
      <c r="D19" s="120"/>
      <c r="E19" s="138"/>
      <c r="F19" s="135"/>
      <c r="G19" s="143"/>
      <c r="H19" s="144"/>
      <c r="J19" s="113" t="s">
        <v>57</v>
      </c>
      <c r="K19" s="116">
        <f>COUNTIF(G$7:G$26,"吹奏楽部")</f>
        <v>0</v>
      </c>
      <c r="L19" s="81"/>
    </row>
    <row r="20" spans="2:12" ht="20.100000000000001" customHeight="1" thickBot="1">
      <c r="B20" s="36">
        <v>14</v>
      </c>
      <c r="C20" s="30"/>
      <c r="D20" s="120"/>
      <c r="E20" s="138"/>
      <c r="F20" s="135"/>
      <c r="G20" s="143"/>
      <c r="H20" s="144"/>
      <c r="J20"/>
      <c r="K20"/>
      <c r="L20" s="81"/>
    </row>
    <row r="21" spans="2:12" ht="20.100000000000001" customHeight="1" thickBot="1">
      <c r="B21" s="36">
        <v>15</v>
      </c>
      <c r="C21" s="30"/>
      <c r="D21" s="120"/>
      <c r="E21" s="138"/>
      <c r="F21" s="135"/>
      <c r="G21" s="143" t="s">
        <v>20</v>
      </c>
      <c r="H21" s="144"/>
      <c r="J21" s="108" t="s">
        <v>65</v>
      </c>
      <c r="K21" s="111">
        <f>COUNTIF(H$7:H$26,"○")</f>
        <v>0</v>
      </c>
      <c r="L21" s="81"/>
    </row>
    <row r="22" spans="2:12" ht="20.100000000000001" customHeight="1">
      <c r="B22" s="36">
        <v>16</v>
      </c>
      <c r="C22" s="30"/>
      <c r="D22" s="120"/>
      <c r="E22" s="138"/>
      <c r="F22" s="135"/>
      <c r="G22" s="143" t="s">
        <v>20</v>
      </c>
      <c r="H22" s="144"/>
      <c r="J22"/>
      <c r="K22"/>
      <c r="L22" s="81"/>
    </row>
    <row r="23" spans="2:12" ht="20.100000000000001" customHeight="1">
      <c r="B23" s="36">
        <v>17</v>
      </c>
      <c r="C23" s="30"/>
      <c r="D23" s="120"/>
      <c r="E23" s="138"/>
      <c r="F23" s="135"/>
      <c r="G23" s="143" t="s">
        <v>20</v>
      </c>
      <c r="H23" s="144"/>
      <c r="J23"/>
      <c r="K23"/>
      <c r="L23" s="81"/>
    </row>
    <row r="24" spans="2:12" ht="20.100000000000001" customHeight="1">
      <c r="B24" s="36">
        <v>18</v>
      </c>
      <c r="C24" s="30"/>
      <c r="D24" s="120"/>
      <c r="E24" s="138"/>
      <c r="F24" s="135"/>
      <c r="G24" s="143" t="s">
        <v>20</v>
      </c>
      <c r="H24" s="144"/>
      <c r="J24"/>
      <c r="K24"/>
      <c r="L24" s="81"/>
    </row>
    <row r="25" spans="2:12" ht="20.100000000000001" customHeight="1">
      <c r="B25" s="36">
        <v>19</v>
      </c>
      <c r="C25" s="30"/>
      <c r="D25" s="120"/>
      <c r="E25" s="138"/>
      <c r="F25" s="135"/>
      <c r="G25" s="143" t="s">
        <v>20</v>
      </c>
      <c r="H25" s="144"/>
      <c r="J25"/>
      <c r="K25"/>
      <c r="L25" s="81"/>
    </row>
    <row r="26" spans="2:12" ht="20.100000000000001" customHeight="1" thickBot="1">
      <c r="B26" s="146">
        <v>20</v>
      </c>
      <c r="C26" s="147"/>
      <c r="D26" s="148"/>
      <c r="E26" s="149"/>
      <c r="F26" s="150"/>
      <c r="G26" s="145" t="s">
        <v>20</v>
      </c>
      <c r="H26" s="151"/>
      <c r="J26"/>
      <c r="K26"/>
      <c r="L26" s="81"/>
    </row>
  </sheetData>
  <mergeCells count="9">
    <mergeCell ref="J5:L5"/>
    <mergeCell ref="B1:H2"/>
    <mergeCell ref="D3:G3"/>
    <mergeCell ref="B5:B6"/>
    <mergeCell ref="C5:C6"/>
    <mergeCell ref="D5:D6"/>
    <mergeCell ref="E5:F5"/>
    <mergeCell ref="G5:G6"/>
    <mergeCell ref="H5:H6"/>
  </mergeCells>
  <phoneticPr fontId="2"/>
  <conditionalFormatting sqref="C7:D26">
    <cfRule type="cellIs" dxfId="1" priority="1" stopIfTrue="1" operator="equal">
      <formula>0</formula>
    </cfRule>
  </conditionalFormatting>
  <dataValidations count="3">
    <dataValidation type="list" allowBlank="1" showInputMessage="1" showErrorMessage="1" sqref="H7:H26" xr:uid="{75F63678-47E0-426A-91D8-176D45CDA9E6}">
      <formula1>"　　,○"</formula1>
    </dataValidation>
    <dataValidation type="list" allowBlank="1" showInputMessage="1" showErrorMessage="1" sqref="G7:G26" xr:uid="{206F768C-6F6E-4A21-A7C1-89BE6903F95A}">
      <formula1>"　　,希望しない,弓道部,ソフトテニス部,バドミントン部, 野球部,写真部,吹奏楽部"</formula1>
    </dataValidation>
    <dataValidation type="list" allowBlank="1" showInputMessage="1" showErrorMessage="1" sqref="E7:F26" xr:uid="{ABCB4569-DCE6-4DF5-AC41-53577176DCEA}">
      <formula1>$J$6:$J$10</formula1>
    </dataValidation>
  </dataValidations>
  <printOptions horizontalCentered="1" verticalCentered="1"/>
  <pageMargins left="0.51181102362204722" right="0.23622047244094491" top="0.55118110236220474" bottom="0.51181102362204722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26"/>
  <sheetViews>
    <sheetView zoomScaleNormal="100" zoomScaleSheetLayoutView="100" workbookViewId="0">
      <selection activeCell="D3" sqref="D3:G3"/>
    </sheetView>
  </sheetViews>
  <sheetFormatPr defaultRowHeight="15"/>
  <cols>
    <col min="1" max="1" width="0.375" style="37" customWidth="1"/>
    <col min="2" max="2" width="4.125" style="37" customWidth="1"/>
    <col min="3" max="4" width="18.75" style="37" customWidth="1"/>
    <col min="5" max="5" width="12.375" style="37" bestFit="1" customWidth="1"/>
    <col min="6" max="6" width="9.625" style="37" customWidth="1"/>
    <col min="7" max="7" width="16.25" style="37" customWidth="1"/>
    <col min="8" max="8" width="13.125" style="37" customWidth="1"/>
    <col min="9" max="10" width="10.875" style="82" customWidth="1"/>
    <col min="11" max="14" width="7.25" style="37" customWidth="1"/>
    <col min="15" max="16384" width="9" style="37"/>
  </cols>
  <sheetData>
    <row r="1" spans="2:10" ht="20.100000000000001" customHeight="1">
      <c r="B1" s="215" t="s">
        <v>79</v>
      </c>
      <c r="C1" s="215"/>
      <c r="D1" s="215"/>
      <c r="E1" s="215"/>
      <c r="F1" s="215"/>
      <c r="G1" s="215"/>
      <c r="H1" s="215"/>
    </row>
    <row r="2" spans="2:10" ht="20.100000000000001" customHeight="1">
      <c r="B2" s="215"/>
      <c r="C2" s="215"/>
      <c r="D2" s="215"/>
      <c r="E2" s="215"/>
      <c r="F2" s="215"/>
      <c r="G2" s="215"/>
      <c r="H2" s="215"/>
    </row>
    <row r="3" spans="2:10" s="41" customFormat="1" ht="20.100000000000001" customHeight="1">
      <c r="B3" s="38"/>
      <c r="C3" s="39" t="s">
        <v>5</v>
      </c>
      <c r="D3" s="216">
        <f>申し込み集計用紙!C7</f>
        <v>0</v>
      </c>
      <c r="E3" s="217"/>
      <c r="F3" s="217"/>
      <c r="G3" s="217"/>
      <c r="H3" s="40" t="s">
        <v>6</v>
      </c>
      <c r="I3" s="83"/>
      <c r="J3" s="83"/>
    </row>
    <row r="4" spans="2:10" ht="20.100000000000001" customHeight="1" thickBot="1"/>
    <row r="5" spans="2:10" ht="20.100000000000001" customHeight="1">
      <c r="B5" s="218" t="s">
        <v>3</v>
      </c>
      <c r="C5" s="220" t="s">
        <v>4</v>
      </c>
      <c r="D5" s="222" t="s">
        <v>22</v>
      </c>
      <c r="E5" s="224" t="s">
        <v>48</v>
      </c>
      <c r="F5" s="226" t="s">
        <v>47</v>
      </c>
      <c r="G5" s="89" t="s">
        <v>15</v>
      </c>
      <c r="H5" s="42"/>
      <c r="I5" s="214" t="s">
        <v>50</v>
      </c>
      <c r="J5" s="214"/>
    </row>
    <row r="6" spans="2:10" ht="20.100000000000001" customHeight="1" thickBot="1">
      <c r="B6" s="219"/>
      <c r="C6" s="221"/>
      <c r="D6" s="223"/>
      <c r="E6" s="225"/>
      <c r="F6" s="227"/>
      <c r="G6" s="90" t="s">
        <v>21</v>
      </c>
      <c r="H6" s="43"/>
      <c r="I6" s="84" t="s">
        <v>36</v>
      </c>
      <c r="J6" s="84">
        <f>COUNTIF(引率・保護者名簿!E$7:E$26,"引率")</f>
        <v>0</v>
      </c>
    </row>
    <row r="7" spans="2:10" ht="20.100000000000001" customHeight="1">
      <c r="B7" s="53">
        <v>1</v>
      </c>
      <c r="C7" s="44"/>
      <c r="D7" s="45"/>
      <c r="E7" s="46"/>
      <c r="F7" s="92"/>
      <c r="G7" s="91"/>
      <c r="H7" s="47"/>
      <c r="I7" s="84" t="s">
        <v>14</v>
      </c>
      <c r="J7" s="84">
        <f>COUNTIF(引率・保護者名簿!E$7:E$26,"保護者")</f>
        <v>0</v>
      </c>
    </row>
    <row r="8" spans="2:10" ht="20.100000000000001" customHeight="1">
      <c r="B8" s="54">
        <v>2</v>
      </c>
      <c r="C8" s="48"/>
      <c r="D8" s="49"/>
      <c r="E8" s="46"/>
      <c r="F8" s="93"/>
      <c r="G8" s="91"/>
      <c r="H8" s="47"/>
      <c r="I8" s="84" t="s">
        <v>15</v>
      </c>
      <c r="J8" s="84">
        <f>COUNTIF(G$7:G$26,"○")</f>
        <v>0</v>
      </c>
    </row>
    <row r="9" spans="2:10" ht="20.100000000000001" customHeight="1">
      <c r="B9" s="54">
        <v>3</v>
      </c>
      <c r="C9" s="48"/>
      <c r="D9" s="49"/>
      <c r="E9" s="46"/>
      <c r="F9" s="93"/>
      <c r="G9" s="91"/>
      <c r="H9" s="47"/>
    </row>
    <row r="10" spans="2:10" ht="20.100000000000001" customHeight="1">
      <c r="B10" s="54">
        <v>4</v>
      </c>
      <c r="C10" s="48"/>
      <c r="D10" s="49"/>
      <c r="E10" s="46" t="s">
        <v>20</v>
      </c>
      <c r="F10" s="93"/>
      <c r="G10" s="91"/>
      <c r="H10" s="47"/>
    </row>
    <row r="11" spans="2:10" ht="20.100000000000001" customHeight="1">
      <c r="B11" s="54">
        <v>5</v>
      </c>
      <c r="C11" s="48"/>
      <c r="D11" s="49"/>
      <c r="E11" s="46" t="s">
        <v>20</v>
      </c>
      <c r="F11" s="93"/>
      <c r="G11" s="91"/>
      <c r="H11" s="47"/>
    </row>
    <row r="12" spans="2:10" ht="20.100000000000001" customHeight="1">
      <c r="B12" s="54">
        <v>6</v>
      </c>
      <c r="C12" s="48"/>
      <c r="D12" s="49"/>
      <c r="E12" s="46" t="s">
        <v>20</v>
      </c>
      <c r="F12" s="93"/>
      <c r="G12" s="91"/>
      <c r="H12" s="47"/>
    </row>
    <row r="13" spans="2:10" ht="20.100000000000001" customHeight="1">
      <c r="B13" s="54">
        <v>7</v>
      </c>
      <c r="C13" s="48"/>
      <c r="D13" s="49"/>
      <c r="E13" s="46" t="s">
        <v>20</v>
      </c>
      <c r="F13" s="93"/>
      <c r="G13" s="91"/>
      <c r="H13" s="47"/>
    </row>
    <row r="14" spans="2:10" ht="20.100000000000001" customHeight="1">
      <c r="B14" s="54">
        <v>8</v>
      </c>
      <c r="C14" s="48"/>
      <c r="D14" s="49"/>
      <c r="E14" s="46" t="s">
        <v>20</v>
      </c>
      <c r="F14" s="93"/>
      <c r="G14" s="91"/>
      <c r="H14" s="47"/>
    </row>
    <row r="15" spans="2:10" ht="20.100000000000001" customHeight="1">
      <c r="B15" s="54">
        <v>9</v>
      </c>
      <c r="C15" s="48"/>
      <c r="D15" s="49"/>
      <c r="E15" s="46" t="s">
        <v>20</v>
      </c>
      <c r="F15" s="93"/>
      <c r="G15" s="91"/>
      <c r="H15" s="47"/>
    </row>
    <row r="16" spans="2:10" ht="20.100000000000001" customHeight="1">
      <c r="B16" s="54">
        <v>10</v>
      </c>
      <c r="C16" s="48"/>
      <c r="D16" s="49"/>
      <c r="E16" s="46" t="s">
        <v>20</v>
      </c>
      <c r="F16" s="93"/>
      <c r="G16" s="91"/>
      <c r="H16" s="47"/>
    </row>
    <row r="17" spans="2:10" ht="20.100000000000001" customHeight="1">
      <c r="B17" s="54">
        <v>11</v>
      </c>
      <c r="C17" s="48"/>
      <c r="D17" s="49"/>
      <c r="E17" s="46" t="s">
        <v>20</v>
      </c>
      <c r="F17" s="93"/>
      <c r="G17" s="91"/>
      <c r="H17" s="47"/>
    </row>
    <row r="18" spans="2:10" ht="20.100000000000001" customHeight="1">
      <c r="B18" s="54">
        <v>12</v>
      </c>
      <c r="C18" s="48"/>
      <c r="D18" s="49"/>
      <c r="E18" s="46" t="s">
        <v>20</v>
      </c>
      <c r="F18" s="93"/>
      <c r="G18" s="91"/>
      <c r="H18" s="47"/>
    </row>
    <row r="19" spans="2:10" ht="20.100000000000001" customHeight="1">
      <c r="B19" s="54">
        <v>13</v>
      </c>
      <c r="C19" s="48"/>
      <c r="D19" s="49"/>
      <c r="E19" s="46" t="s">
        <v>20</v>
      </c>
      <c r="F19" s="93"/>
      <c r="G19" s="91"/>
      <c r="H19" s="47"/>
    </row>
    <row r="20" spans="2:10" ht="20.100000000000001" customHeight="1">
      <c r="B20" s="54">
        <v>14</v>
      </c>
      <c r="C20" s="48"/>
      <c r="D20" s="49"/>
      <c r="E20" s="46" t="s">
        <v>20</v>
      </c>
      <c r="F20" s="93"/>
      <c r="G20" s="91"/>
      <c r="H20" s="47"/>
    </row>
    <row r="21" spans="2:10" ht="20.100000000000001" customHeight="1">
      <c r="B21" s="54">
        <v>15</v>
      </c>
      <c r="C21" s="48"/>
      <c r="D21" s="49"/>
      <c r="E21" s="46" t="s">
        <v>20</v>
      </c>
      <c r="F21" s="93"/>
      <c r="G21" s="91"/>
      <c r="H21" s="47"/>
    </row>
    <row r="22" spans="2:10" ht="20.100000000000001" customHeight="1">
      <c r="B22" s="54">
        <v>16</v>
      </c>
      <c r="C22" s="48"/>
      <c r="D22" s="49"/>
      <c r="E22" s="46" t="s">
        <v>20</v>
      </c>
      <c r="F22" s="93"/>
      <c r="G22" s="91"/>
      <c r="H22" s="47"/>
    </row>
    <row r="23" spans="2:10" ht="20.100000000000001" customHeight="1">
      <c r="B23" s="54">
        <v>17</v>
      </c>
      <c r="C23" s="48"/>
      <c r="D23" s="49"/>
      <c r="E23" s="46" t="s">
        <v>20</v>
      </c>
      <c r="F23" s="93"/>
      <c r="G23" s="91"/>
      <c r="H23" s="47"/>
    </row>
    <row r="24" spans="2:10" ht="20.100000000000001" customHeight="1">
      <c r="B24" s="54">
        <v>18</v>
      </c>
      <c r="C24" s="48"/>
      <c r="D24" s="49"/>
      <c r="E24" s="46" t="s">
        <v>20</v>
      </c>
      <c r="F24" s="93"/>
      <c r="G24" s="91"/>
      <c r="H24" s="47"/>
    </row>
    <row r="25" spans="2:10" ht="20.100000000000001" customHeight="1">
      <c r="B25" s="54">
        <v>19</v>
      </c>
      <c r="C25" s="48"/>
      <c r="D25" s="49"/>
      <c r="E25" s="46" t="s">
        <v>20</v>
      </c>
      <c r="F25" s="93"/>
      <c r="G25" s="91"/>
      <c r="H25" s="47"/>
    </row>
    <row r="26" spans="2:10" ht="20.100000000000001" customHeight="1" thickBot="1">
      <c r="B26" s="55">
        <v>20</v>
      </c>
      <c r="C26" s="125"/>
      <c r="D26" s="126"/>
      <c r="E26" s="51" t="s">
        <v>20</v>
      </c>
      <c r="F26" s="52"/>
      <c r="G26" s="127"/>
      <c r="H26" s="47"/>
      <c r="I26" s="85"/>
      <c r="J26" s="86"/>
    </row>
  </sheetData>
  <mergeCells count="8">
    <mergeCell ref="I5:J5"/>
    <mergeCell ref="B1:H2"/>
    <mergeCell ref="D3:G3"/>
    <mergeCell ref="B5:B6"/>
    <mergeCell ref="C5:C6"/>
    <mergeCell ref="D5:D6"/>
    <mergeCell ref="E5:E6"/>
    <mergeCell ref="F5:F6"/>
  </mergeCells>
  <phoneticPr fontId="2"/>
  <conditionalFormatting sqref="C7:D26">
    <cfRule type="cellIs" dxfId="0" priority="1" stopIfTrue="1" operator="equal">
      <formula>0</formula>
    </cfRule>
  </conditionalFormatting>
  <dataValidations count="2">
    <dataValidation type="list" allowBlank="1" showInputMessage="1" showErrorMessage="1" sqref="E7:E26" xr:uid="{00000000-0002-0000-0400-000000000000}">
      <formula1>"　　,保護者,引率,選択してください,"</formula1>
    </dataValidation>
    <dataValidation type="list" allowBlank="1" showInputMessage="1" showErrorMessage="1" sqref="G7:G26" xr:uid="{00000000-0002-0000-0400-000001000000}">
      <formula1>"　　,○"</formula1>
    </dataValidation>
  </dataValidations>
  <printOptions horizontalCentered="1" verticalCentered="1"/>
  <pageMargins left="0.51181102362204722" right="0.23622047244094491" top="0.55118110236220474" bottom="0.51181102362204722" header="0.31496062992125984" footer="0.31496062992125984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434E1-4949-414B-A51A-4957B08DB6D0}">
  <dimension ref="A1:F62"/>
  <sheetViews>
    <sheetView view="pageBreakPreview" topLeftCell="A25" zoomScale="60" zoomScaleNormal="100" workbookViewId="0">
      <selection activeCell="K55" sqref="K55"/>
    </sheetView>
  </sheetViews>
  <sheetFormatPr defaultRowHeight="13.5"/>
  <cols>
    <col min="1" max="2" width="9" style="156"/>
    <col min="3" max="3" width="29.375" style="156" bestFit="1" customWidth="1"/>
    <col min="4" max="4" width="9.5" style="156" bestFit="1" customWidth="1"/>
    <col min="5" max="5" width="38.25" style="156" bestFit="1" customWidth="1"/>
    <col min="6" max="6" width="36.125" style="156" bestFit="1" customWidth="1"/>
    <col min="7" max="16384" width="9" style="156"/>
  </cols>
  <sheetData>
    <row r="1" spans="1:6" ht="20.100000000000001" customHeight="1">
      <c r="B1" s="152" t="s">
        <v>85</v>
      </c>
      <c r="C1" s="153" t="s">
        <v>86</v>
      </c>
      <c r="D1" s="153" t="s">
        <v>87</v>
      </c>
      <c r="E1" s="153" t="s">
        <v>88</v>
      </c>
      <c r="F1" s="153" t="s">
        <v>89</v>
      </c>
    </row>
    <row r="2" spans="1:6" ht="20.100000000000001" customHeight="1">
      <c r="A2" s="156">
        <v>1</v>
      </c>
      <c r="B2" s="154">
        <v>1</v>
      </c>
      <c r="C2" s="155" t="s">
        <v>90</v>
      </c>
      <c r="D2" s="155" t="s">
        <v>91</v>
      </c>
      <c r="E2" s="155" t="s">
        <v>92</v>
      </c>
      <c r="F2" s="155" t="s">
        <v>93</v>
      </c>
    </row>
    <row r="3" spans="1:6" ht="20.100000000000001" customHeight="1">
      <c r="A3" s="156">
        <v>2</v>
      </c>
      <c r="B3" s="154">
        <v>2</v>
      </c>
      <c r="C3" s="155" t="s">
        <v>94</v>
      </c>
      <c r="D3" s="155" t="s">
        <v>95</v>
      </c>
      <c r="E3" s="155" t="s">
        <v>96</v>
      </c>
      <c r="F3" s="155" t="s">
        <v>97</v>
      </c>
    </row>
    <row r="4" spans="1:6" ht="20.100000000000001" customHeight="1">
      <c r="A4" s="156">
        <v>3</v>
      </c>
      <c r="B4" s="154">
        <v>3</v>
      </c>
      <c r="C4" s="155" t="s">
        <v>98</v>
      </c>
      <c r="D4" s="155" t="s">
        <v>99</v>
      </c>
      <c r="E4" s="155" t="s">
        <v>100</v>
      </c>
      <c r="F4" s="155" t="s">
        <v>101</v>
      </c>
    </row>
    <row r="5" spans="1:6" ht="20.100000000000001" customHeight="1">
      <c r="A5" s="156">
        <v>4</v>
      </c>
      <c r="B5" s="154">
        <v>4</v>
      </c>
      <c r="C5" s="155" t="s">
        <v>102</v>
      </c>
      <c r="D5" s="155" t="s">
        <v>103</v>
      </c>
      <c r="E5" s="155" t="s">
        <v>104</v>
      </c>
      <c r="F5" s="155" t="s">
        <v>105</v>
      </c>
    </row>
    <row r="6" spans="1:6" ht="20.100000000000001" customHeight="1">
      <c r="A6" s="156">
        <v>5</v>
      </c>
      <c r="B6" s="154">
        <v>5</v>
      </c>
      <c r="C6" s="155" t="s">
        <v>106</v>
      </c>
      <c r="D6" s="155" t="s">
        <v>107</v>
      </c>
      <c r="E6" s="155" t="s">
        <v>108</v>
      </c>
      <c r="F6" s="155" t="s">
        <v>109</v>
      </c>
    </row>
    <row r="7" spans="1:6" ht="20.100000000000001" customHeight="1">
      <c r="A7" s="156">
        <v>6</v>
      </c>
      <c r="B7" s="154">
        <v>6</v>
      </c>
      <c r="C7" s="155" t="s">
        <v>110</v>
      </c>
      <c r="D7" s="155" t="s">
        <v>111</v>
      </c>
      <c r="E7" s="155" t="s">
        <v>112</v>
      </c>
      <c r="F7" s="155" t="s">
        <v>113</v>
      </c>
    </row>
    <row r="8" spans="1:6" ht="20.100000000000001" customHeight="1">
      <c r="A8" s="156">
        <v>7</v>
      </c>
      <c r="B8" s="154">
        <v>7</v>
      </c>
      <c r="C8" s="155" t="s">
        <v>114</v>
      </c>
      <c r="D8" s="155" t="s">
        <v>115</v>
      </c>
      <c r="E8" s="155" t="s">
        <v>116</v>
      </c>
      <c r="F8" s="155" t="s">
        <v>117</v>
      </c>
    </row>
    <row r="9" spans="1:6" ht="20.100000000000001" customHeight="1">
      <c r="A9" s="156">
        <v>8</v>
      </c>
      <c r="B9" s="154">
        <v>8</v>
      </c>
      <c r="C9" s="155" t="s">
        <v>118</v>
      </c>
      <c r="D9" s="155" t="s">
        <v>119</v>
      </c>
      <c r="E9" s="155" t="s">
        <v>120</v>
      </c>
      <c r="F9" s="155" t="s">
        <v>121</v>
      </c>
    </row>
    <row r="10" spans="1:6" ht="20.100000000000001" customHeight="1">
      <c r="A10" s="156">
        <v>9</v>
      </c>
      <c r="B10" s="154">
        <v>9</v>
      </c>
      <c r="C10" s="155" t="s">
        <v>122</v>
      </c>
      <c r="D10" s="155" t="s">
        <v>123</v>
      </c>
      <c r="E10" s="155" t="s">
        <v>124</v>
      </c>
      <c r="F10" s="155" t="s">
        <v>125</v>
      </c>
    </row>
    <row r="11" spans="1:6" ht="20.100000000000001" customHeight="1">
      <c r="A11" s="156">
        <v>10</v>
      </c>
      <c r="B11" s="154">
        <v>10</v>
      </c>
      <c r="C11" s="155" t="s">
        <v>126</v>
      </c>
      <c r="D11" s="155" t="s">
        <v>127</v>
      </c>
      <c r="E11" s="155" t="s">
        <v>128</v>
      </c>
      <c r="F11" s="155" t="s">
        <v>129</v>
      </c>
    </row>
    <row r="12" spans="1:6" ht="20.100000000000001" customHeight="1">
      <c r="A12" s="156">
        <v>11</v>
      </c>
      <c r="B12" s="154">
        <v>11</v>
      </c>
      <c r="C12" s="155" t="s">
        <v>130</v>
      </c>
      <c r="D12" s="155" t="s">
        <v>131</v>
      </c>
      <c r="E12" s="155" t="s">
        <v>132</v>
      </c>
      <c r="F12" s="155" t="s">
        <v>133</v>
      </c>
    </row>
    <row r="13" spans="1:6" ht="20.100000000000001" customHeight="1">
      <c r="A13" s="156">
        <v>12</v>
      </c>
      <c r="B13" s="154">
        <v>12</v>
      </c>
      <c r="C13" s="155" t="s">
        <v>134</v>
      </c>
      <c r="D13" s="155" t="s">
        <v>135</v>
      </c>
      <c r="E13" s="155" t="s">
        <v>136</v>
      </c>
      <c r="F13" s="155" t="s">
        <v>137</v>
      </c>
    </row>
    <row r="14" spans="1:6" ht="20.100000000000001" customHeight="1">
      <c r="A14" s="156">
        <v>13</v>
      </c>
      <c r="B14" s="154">
        <v>13</v>
      </c>
      <c r="C14" s="155" t="s">
        <v>138</v>
      </c>
      <c r="D14" s="155" t="s">
        <v>139</v>
      </c>
      <c r="E14" s="155" t="s">
        <v>140</v>
      </c>
      <c r="F14" s="155" t="s">
        <v>141</v>
      </c>
    </row>
    <row r="15" spans="1:6" ht="20.100000000000001" customHeight="1">
      <c r="A15" s="156">
        <v>14</v>
      </c>
      <c r="B15" s="154">
        <v>14</v>
      </c>
      <c r="C15" s="155" t="s">
        <v>142</v>
      </c>
      <c r="D15" s="155" t="s">
        <v>143</v>
      </c>
      <c r="E15" s="155" t="s">
        <v>144</v>
      </c>
      <c r="F15" s="155" t="s">
        <v>145</v>
      </c>
    </row>
    <row r="16" spans="1:6" ht="20.100000000000001" customHeight="1">
      <c r="A16" s="156">
        <v>15</v>
      </c>
      <c r="B16" s="154">
        <v>15</v>
      </c>
      <c r="C16" s="155" t="s">
        <v>146</v>
      </c>
      <c r="D16" s="155" t="s">
        <v>147</v>
      </c>
      <c r="E16" s="155" t="s">
        <v>148</v>
      </c>
      <c r="F16" s="155" t="s">
        <v>149</v>
      </c>
    </row>
    <row r="17" spans="1:6" ht="20.100000000000001" customHeight="1">
      <c r="A17" s="156">
        <v>16</v>
      </c>
      <c r="B17" s="154">
        <v>16</v>
      </c>
      <c r="C17" s="155" t="s">
        <v>150</v>
      </c>
      <c r="D17" s="155" t="s">
        <v>151</v>
      </c>
      <c r="E17" s="155" t="s">
        <v>152</v>
      </c>
      <c r="F17" s="155" t="s">
        <v>153</v>
      </c>
    </row>
    <row r="18" spans="1:6" ht="20.100000000000001" customHeight="1">
      <c r="A18" s="156">
        <v>17</v>
      </c>
      <c r="B18" s="154">
        <v>17</v>
      </c>
      <c r="C18" s="155" t="s">
        <v>154</v>
      </c>
      <c r="D18" s="155" t="s">
        <v>155</v>
      </c>
      <c r="E18" s="155" t="s">
        <v>156</v>
      </c>
      <c r="F18" s="155" t="s">
        <v>157</v>
      </c>
    </row>
    <row r="19" spans="1:6" ht="20.100000000000001" customHeight="1">
      <c r="A19" s="156">
        <v>18</v>
      </c>
      <c r="B19" s="154">
        <v>18</v>
      </c>
      <c r="C19" s="155" t="s">
        <v>158</v>
      </c>
      <c r="D19" s="155" t="s">
        <v>159</v>
      </c>
      <c r="E19" s="155" t="s">
        <v>160</v>
      </c>
      <c r="F19" s="155" t="s">
        <v>161</v>
      </c>
    </row>
    <row r="20" spans="1:6" ht="20.100000000000001" customHeight="1">
      <c r="A20" s="156">
        <v>19</v>
      </c>
      <c r="B20" s="154">
        <v>19</v>
      </c>
      <c r="C20" s="155" t="s">
        <v>162</v>
      </c>
      <c r="D20" s="155" t="s">
        <v>163</v>
      </c>
      <c r="E20" s="155" t="s">
        <v>164</v>
      </c>
      <c r="F20" s="155" t="s">
        <v>165</v>
      </c>
    </row>
    <row r="21" spans="1:6" ht="20.100000000000001" customHeight="1">
      <c r="A21" s="156">
        <v>20</v>
      </c>
      <c r="B21" s="154">
        <v>20</v>
      </c>
      <c r="C21" s="155" t="s">
        <v>166</v>
      </c>
      <c r="D21" s="155" t="s">
        <v>167</v>
      </c>
      <c r="E21" s="155" t="s">
        <v>168</v>
      </c>
      <c r="F21" s="155" t="s">
        <v>169</v>
      </c>
    </row>
    <row r="22" spans="1:6" ht="20.100000000000001" customHeight="1">
      <c r="A22" s="156">
        <v>21</v>
      </c>
      <c r="B22" s="154">
        <v>21</v>
      </c>
      <c r="C22" s="155" t="s">
        <v>170</v>
      </c>
      <c r="D22" s="155" t="s">
        <v>171</v>
      </c>
      <c r="E22" s="155" t="s">
        <v>172</v>
      </c>
      <c r="F22" s="155" t="s">
        <v>173</v>
      </c>
    </row>
    <row r="23" spans="1:6" ht="20.100000000000001" customHeight="1">
      <c r="A23" s="156">
        <v>22</v>
      </c>
      <c r="B23" s="154">
        <v>22</v>
      </c>
      <c r="C23" s="155" t="s">
        <v>174</v>
      </c>
      <c r="D23" s="155" t="s">
        <v>175</v>
      </c>
      <c r="E23" s="155" t="s">
        <v>176</v>
      </c>
      <c r="F23" s="155" t="s">
        <v>177</v>
      </c>
    </row>
    <row r="24" spans="1:6" ht="20.100000000000001" customHeight="1">
      <c r="A24" s="156">
        <v>23</v>
      </c>
      <c r="B24" s="154">
        <v>23</v>
      </c>
      <c r="C24" s="155" t="s">
        <v>178</v>
      </c>
      <c r="D24" s="155" t="s">
        <v>179</v>
      </c>
      <c r="E24" s="155" t="s">
        <v>180</v>
      </c>
      <c r="F24" s="155" t="s">
        <v>181</v>
      </c>
    </row>
    <row r="25" spans="1:6" ht="20.100000000000001" customHeight="1">
      <c r="A25" s="156">
        <v>24</v>
      </c>
      <c r="B25" s="154">
        <v>24</v>
      </c>
      <c r="C25" s="155" t="s">
        <v>182</v>
      </c>
      <c r="D25" s="155" t="s">
        <v>183</v>
      </c>
      <c r="E25" s="155" t="s">
        <v>184</v>
      </c>
      <c r="F25" s="155" t="s">
        <v>185</v>
      </c>
    </row>
    <row r="26" spans="1:6" ht="20.100000000000001" customHeight="1">
      <c r="A26" s="156">
        <v>25</v>
      </c>
      <c r="B26" s="154">
        <v>25</v>
      </c>
      <c r="C26" s="155" t="s">
        <v>186</v>
      </c>
      <c r="D26" s="155" t="s">
        <v>187</v>
      </c>
      <c r="E26" s="155" t="s">
        <v>188</v>
      </c>
      <c r="F26" s="155" t="s">
        <v>189</v>
      </c>
    </row>
    <row r="27" spans="1:6" ht="20.100000000000001" customHeight="1">
      <c r="A27" s="156">
        <v>26</v>
      </c>
      <c r="B27" s="154">
        <v>26</v>
      </c>
      <c r="C27" s="155" t="s">
        <v>190</v>
      </c>
      <c r="D27" s="155" t="s">
        <v>191</v>
      </c>
      <c r="E27" s="155" t="s">
        <v>192</v>
      </c>
      <c r="F27" s="155" t="s">
        <v>193</v>
      </c>
    </row>
    <row r="28" spans="1:6" ht="20.100000000000001" customHeight="1">
      <c r="A28" s="156">
        <v>27</v>
      </c>
      <c r="B28" s="154">
        <v>27</v>
      </c>
      <c r="C28" s="155" t="s">
        <v>194</v>
      </c>
      <c r="D28" s="155" t="s">
        <v>195</v>
      </c>
      <c r="E28" s="155" t="s">
        <v>196</v>
      </c>
      <c r="F28" s="155" t="s">
        <v>197</v>
      </c>
    </row>
    <row r="29" spans="1:6" ht="20.100000000000001" customHeight="1">
      <c r="A29" s="156">
        <v>28</v>
      </c>
      <c r="B29" s="154">
        <v>28</v>
      </c>
      <c r="C29" s="155" t="s">
        <v>198</v>
      </c>
      <c r="D29" s="155" t="s">
        <v>199</v>
      </c>
      <c r="E29" s="155" t="s">
        <v>200</v>
      </c>
      <c r="F29" s="155" t="s">
        <v>201</v>
      </c>
    </row>
    <row r="30" spans="1:6" ht="20.100000000000001" customHeight="1">
      <c r="A30" s="156">
        <v>29</v>
      </c>
      <c r="B30" s="154">
        <v>29</v>
      </c>
      <c r="C30" s="155" t="s">
        <v>202</v>
      </c>
      <c r="D30" s="155" t="s">
        <v>203</v>
      </c>
      <c r="E30" s="155" t="s">
        <v>204</v>
      </c>
      <c r="F30" s="155" t="s">
        <v>205</v>
      </c>
    </row>
    <row r="31" spans="1:6" ht="20.100000000000001" customHeight="1">
      <c r="A31" s="156">
        <v>30</v>
      </c>
      <c r="B31" s="154">
        <v>30</v>
      </c>
      <c r="C31" s="155" t="s">
        <v>206</v>
      </c>
      <c r="D31" s="155" t="s">
        <v>207</v>
      </c>
      <c r="E31" s="155" t="s">
        <v>208</v>
      </c>
      <c r="F31" s="155" t="s">
        <v>209</v>
      </c>
    </row>
    <row r="32" spans="1:6" ht="20.100000000000001" customHeight="1">
      <c r="A32" s="156">
        <v>31</v>
      </c>
      <c r="B32" s="154">
        <v>31</v>
      </c>
      <c r="C32" s="155" t="s">
        <v>210</v>
      </c>
      <c r="D32" s="155" t="s">
        <v>211</v>
      </c>
      <c r="E32" s="155" t="s">
        <v>212</v>
      </c>
      <c r="F32" s="155" t="s">
        <v>213</v>
      </c>
    </row>
    <row r="33" spans="1:6" ht="20.100000000000001" customHeight="1">
      <c r="A33" s="156">
        <v>32</v>
      </c>
      <c r="B33" s="154">
        <v>32</v>
      </c>
      <c r="C33" s="155" t="s">
        <v>214</v>
      </c>
      <c r="D33" s="155" t="s">
        <v>215</v>
      </c>
      <c r="E33" s="155" t="s">
        <v>216</v>
      </c>
      <c r="F33" s="155" t="s">
        <v>217</v>
      </c>
    </row>
    <row r="34" spans="1:6" ht="20.100000000000001" customHeight="1">
      <c r="A34" s="156">
        <v>33</v>
      </c>
      <c r="B34" s="154">
        <v>33</v>
      </c>
      <c r="C34" s="155" t="s">
        <v>218</v>
      </c>
      <c r="D34" s="155" t="s">
        <v>219</v>
      </c>
      <c r="E34" s="155" t="s">
        <v>220</v>
      </c>
      <c r="F34" s="155" t="s">
        <v>221</v>
      </c>
    </row>
    <row r="35" spans="1:6" ht="20.100000000000001" customHeight="1">
      <c r="A35" s="156">
        <v>34</v>
      </c>
      <c r="B35" s="154">
        <v>34</v>
      </c>
      <c r="C35" s="155" t="s">
        <v>222</v>
      </c>
      <c r="D35" s="155" t="s">
        <v>223</v>
      </c>
      <c r="E35" s="155" t="s">
        <v>224</v>
      </c>
      <c r="F35" s="155" t="s">
        <v>225</v>
      </c>
    </row>
    <row r="36" spans="1:6" ht="20.100000000000001" customHeight="1">
      <c r="A36" s="156">
        <v>35</v>
      </c>
      <c r="B36" s="154">
        <v>35</v>
      </c>
      <c r="C36" s="155" t="s">
        <v>226</v>
      </c>
      <c r="D36" s="155" t="s">
        <v>227</v>
      </c>
      <c r="E36" s="155" t="s">
        <v>228</v>
      </c>
      <c r="F36" s="155" t="s">
        <v>229</v>
      </c>
    </row>
    <row r="37" spans="1:6" ht="20.100000000000001" customHeight="1">
      <c r="A37" s="156">
        <v>36</v>
      </c>
      <c r="B37" s="154">
        <v>36</v>
      </c>
      <c r="C37" s="155" t="s">
        <v>230</v>
      </c>
      <c r="D37" s="155" t="s">
        <v>231</v>
      </c>
      <c r="E37" s="155" t="s">
        <v>232</v>
      </c>
      <c r="F37" s="155" t="s">
        <v>233</v>
      </c>
    </row>
    <row r="38" spans="1:6" ht="20.100000000000001" customHeight="1">
      <c r="A38" s="156">
        <v>37</v>
      </c>
      <c r="B38" s="154">
        <v>37</v>
      </c>
      <c r="C38" s="155" t="s">
        <v>234</v>
      </c>
      <c r="D38" s="155" t="s">
        <v>235</v>
      </c>
      <c r="E38" s="155" t="s">
        <v>236</v>
      </c>
      <c r="F38" s="155" t="s">
        <v>237</v>
      </c>
    </row>
    <row r="39" spans="1:6" ht="20.100000000000001" customHeight="1">
      <c r="A39" s="156">
        <v>38</v>
      </c>
      <c r="B39" s="154">
        <v>38</v>
      </c>
      <c r="C39" s="155" t="s">
        <v>238</v>
      </c>
      <c r="D39" s="155" t="s">
        <v>239</v>
      </c>
      <c r="E39" s="155" t="s">
        <v>240</v>
      </c>
      <c r="F39" s="155" t="s">
        <v>241</v>
      </c>
    </row>
    <row r="40" spans="1:6" ht="20.100000000000001" customHeight="1">
      <c r="A40" s="156">
        <v>39</v>
      </c>
      <c r="B40" s="154">
        <v>39</v>
      </c>
      <c r="C40" s="155" t="s">
        <v>242</v>
      </c>
      <c r="D40" s="155" t="s">
        <v>243</v>
      </c>
      <c r="E40" s="155" t="s">
        <v>244</v>
      </c>
      <c r="F40" s="155" t="s">
        <v>245</v>
      </c>
    </row>
    <row r="41" spans="1:6" ht="20.100000000000001" customHeight="1">
      <c r="A41" s="156">
        <v>40</v>
      </c>
      <c r="B41" s="154">
        <v>40</v>
      </c>
      <c r="C41" s="155" t="s">
        <v>246</v>
      </c>
      <c r="D41" s="155" t="s">
        <v>247</v>
      </c>
      <c r="E41" s="155" t="s">
        <v>248</v>
      </c>
      <c r="F41" s="155" t="s">
        <v>249</v>
      </c>
    </row>
    <row r="42" spans="1:6" ht="20.100000000000001" customHeight="1">
      <c r="A42" s="156">
        <v>41</v>
      </c>
      <c r="B42" s="154">
        <v>41</v>
      </c>
      <c r="C42" s="155" t="s">
        <v>250</v>
      </c>
      <c r="D42" s="155" t="s">
        <v>251</v>
      </c>
      <c r="E42" s="155" t="s">
        <v>252</v>
      </c>
      <c r="F42" s="155" t="s">
        <v>253</v>
      </c>
    </row>
    <row r="43" spans="1:6" ht="20.100000000000001" customHeight="1">
      <c r="A43" s="156">
        <v>42</v>
      </c>
      <c r="B43" s="154">
        <v>42</v>
      </c>
      <c r="C43" s="155" t="s">
        <v>254</v>
      </c>
      <c r="D43" s="155" t="s">
        <v>255</v>
      </c>
      <c r="E43" s="155" t="s">
        <v>256</v>
      </c>
      <c r="F43" s="155" t="s">
        <v>257</v>
      </c>
    </row>
    <row r="44" spans="1:6" ht="20.100000000000001" customHeight="1">
      <c r="A44" s="156">
        <v>43</v>
      </c>
      <c r="B44" s="154">
        <v>43</v>
      </c>
      <c r="C44" s="155" t="s">
        <v>258</v>
      </c>
      <c r="D44" s="155" t="s">
        <v>259</v>
      </c>
      <c r="E44" s="155" t="s">
        <v>260</v>
      </c>
      <c r="F44" s="155" t="s">
        <v>261</v>
      </c>
    </row>
    <row r="45" spans="1:6" ht="20.100000000000001" customHeight="1">
      <c r="A45" s="156">
        <v>44</v>
      </c>
      <c r="B45" s="154">
        <v>44</v>
      </c>
      <c r="C45" s="155" t="s">
        <v>262</v>
      </c>
      <c r="D45" s="155" t="s">
        <v>263</v>
      </c>
      <c r="E45" s="155" t="s">
        <v>264</v>
      </c>
      <c r="F45" s="155" t="s">
        <v>265</v>
      </c>
    </row>
    <row r="46" spans="1:6" ht="20.100000000000001" customHeight="1">
      <c r="A46" s="156">
        <v>45</v>
      </c>
      <c r="B46" s="154">
        <v>45</v>
      </c>
      <c r="C46" s="155" t="s">
        <v>266</v>
      </c>
      <c r="D46" s="155" t="s">
        <v>267</v>
      </c>
      <c r="E46" s="155" t="s">
        <v>268</v>
      </c>
      <c r="F46" s="155" t="s">
        <v>269</v>
      </c>
    </row>
    <row r="47" spans="1:6" ht="20.100000000000001" customHeight="1">
      <c r="A47" s="156">
        <v>46</v>
      </c>
      <c r="B47" s="154">
        <v>46</v>
      </c>
      <c r="C47" s="155" t="s">
        <v>270</v>
      </c>
      <c r="D47" s="155" t="s">
        <v>271</v>
      </c>
      <c r="E47" s="155" t="s">
        <v>272</v>
      </c>
      <c r="F47" s="155" t="s">
        <v>273</v>
      </c>
    </row>
    <row r="48" spans="1:6" ht="20.100000000000001" customHeight="1">
      <c r="A48" s="156">
        <v>47</v>
      </c>
      <c r="B48" s="154">
        <v>47</v>
      </c>
      <c r="C48" s="155" t="s">
        <v>274</v>
      </c>
      <c r="D48" s="155" t="s">
        <v>275</v>
      </c>
      <c r="E48" s="155" t="s">
        <v>276</v>
      </c>
      <c r="F48" s="155" t="s">
        <v>277</v>
      </c>
    </row>
    <row r="49" spans="1:6" ht="20.100000000000001" customHeight="1">
      <c r="A49" s="156">
        <v>48</v>
      </c>
      <c r="B49" s="154">
        <v>48</v>
      </c>
      <c r="C49" s="155" t="s">
        <v>278</v>
      </c>
      <c r="D49" s="155" t="s">
        <v>279</v>
      </c>
      <c r="E49" s="155" t="s">
        <v>280</v>
      </c>
      <c r="F49" s="155" t="s">
        <v>281</v>
      </c>
    </row>
    <row r="50" spans="1:6" ht="20.100000000000001" customHeight="1">
      <c r="A50" s="156">
        <v>49</v>
      </c>
      <c r="B50" s="154">
        <v>49</v>
      </c>
      <c r="C50" s="155" t="s">
        <v>282</v>
      </c>
      <c r="D50" s="155" t="s">
        <v>283</v>
      </c>
      <c r="E50" s="155" t="s">
        <v>284</v>
      </c>
      <c r="F50" s="155" t="s">
        <v>285</v>
      </c>
    </row>
    <row r="51" spans="1:6" ht="20.100000000000001" customHeight="1">
      <c r="A51" s="156">
        <v>50</v>
      </c>
      <c r="B51" s="154">
        <v>50</v>
      </c>
      <c r="C51" s="155" t="s">
        <v>286</v>
      </c>
      <c r="D51" s="155" t="s">
        <v>287</v>
      </c>
      <c r="E51" s="155" t="s">
        <v>288</v>
      </c>
      <c r="F51" s="155" t="s">
        <v>289</v>
      </c>
    </row>
    <row r="52" spans="1:6" ht="20.100000000000001" customHeight="1">
      <c r="A52" s="156">
        <v>51</v>
      </c>
      <c r="B52" s="154">
        <v>51</v>
      </c>
      <c r="C52" s="155" t="s">
        <v>290</v>
      </c>
      <c r="D52" s="155" t="s">
        <v>291</v>
      </c>
      <c r="E52" s="155" t="s">
        <v>292</v>
      </c>
      <c r="F52" s="155" t="s">
        <v>293</v>
      </c>
    </row>
    <row r="53" spans="1:6" ht="20.100000000000001" customHeight="1">
      <c r="A53" s="156">
        <v>52</v>
      </c>
      <c r="B53" s="154">
        <v>52</v>
      </c>
      <c r="C53" s="155" t="s">
        <v>294</v>
      </c>
      <c r="D53" s="155" t="s">
        <v>295</v>
      </c>
      <c r="E53" s="155" t="s">
        <v>296</v>
      </c>
      <c r="F53" s="155" t="s">
        <v>297</v>
      </c>
    </row>
    <row r="54" spans="1:6" ht="20.100000000000001" customHeight="1">
      <c r="A54" s="156">
        <v>53</v>
      </c>
      <c r="B54" s="154">
        <v>53</v>
      </c>
      <c r="C54" s="155" t="s">
        <v>298</v>
      </c>
      <c r="D54" s="155" t="s">
        <v>299</v>
      </c>
      <c r="E54" s="155" t="s">
        <v>300</v>
      </c>
      <c r="F54" s="155" t="s">
        <v>301</v>
      </c>
    </row>
    <row r="55" spans="1:6" ht="20.100000000000001" customHeight="1">
      <c r="A55" s="156">
        <v>54</v>
      </c>
      <c r="B55" s="154">
        <v>54</v>
      </c>
      <c r="C55" s="155" t="s">
        <v>302</v>
      </c>
      <c r="D55" s="155" t="s">
        <v>303</v>
      </c>
      <c r="E55" s="155" t="s">
        <v>304</v>
      </c>
      <c r="F55" s="155" t="s">
        <v>305</v>
      </c>
    </row>
    <row r="56" spans="1:6" ht="20.100000000000001" customHeight="1">
      <c r="A56" s="156">
        <v>55</v>
      </c>
      <c r="B56" s="154">
        <v>55</v>
      </c>
      <c r="C56" s="155" t="s">
        <v>306</v>
      </c>
      <c r="D56" s="155" t="s">
        <v>307</v>
      </c>
      <c r="E56" s="155" t="s">
        <v>308</v>
      </c>
      <c r="F56" s="155" t="s">
        <v>309</v>
      </c>
    </row>
    <row r="57" spans="1:6" ht="20.100000000000001" customHeight="1">
      <c r="A57" s="156">
        <v>56</v>
      </c>
      <c r="B57" s="154">
        <v>56</v>
      </c>
      <c r="C57" s="162" t="s">
        <v>322</v>
      </c>
      <c r="D57" s="161" t="s">
        <v>310</v>
      </c>
      <c r="E57" s="161" t="s">
        <v>311</v>
      </c>
      <c r="F57" s="162" t="s">
        <v>328</v>
      </c>
    </row>
    <row r="58" spans="1:6" ht="20.100000000000001" customHeight="1">
      <c r="A58" s="156">
        <v>57</v>
      </c>
      <c r="B58" s="154">
        <v>57</v>
      </c>
      <c r="C58" s="158" t="s">
        <v>323</v>
      </c>
      <c r="D58" s="157" t="s">
        <v>312</v>
      </c>
      <c r="E58" s="158" t="s">
        <v>313</v>
      </c>
      <c r="F58" s="158" t="s">
        <v>329</v>
      </c>
    </row>
    <row r="59" spans="1:6" ht="20.100000000000001" customHeight="1">
      <c r="A59" s="156">
        <v>58</v>
      </c>
      <c r="B59" s="154">
        <v>58</v>
      </c>
      <c r="C59" s="158" t="s">
        <v>324</v>
      </c>
      <c r="D59" s="157" t="s">
        <v>314</v>
      </c>
      <c r="E59" s="156" t="s">
        <v>315</v>
      </c>
      <c r="F59" s="158" t="s">
        <v>330</v>
      </c>
    </row>
    <row r="60" spans="1:6" ht="20.100000000000001" customHeight="1">
      <c r="A60" s="156">
        <v>59</v>
      </c>
      <c r="B60" s="154">
        <v>59</v>
      </c>
      <c r="C60" s="160" t="s">
        <v>325</v>
      </c>
      <c r="D60" s="159" t="s">
        <v>316</v>
      </c>
      <c r="E60" s="160" t="s">
        <v>319</v>
      </c>
      <c r="F60" s="160" t="s">
        <v>331</v>
      </c>
    </row>
    <row r="61" spans="1:6" ht="20.100000000000001" customHeight="1">
      <c r="A61" s="156">
        <v>60</v>
      </c>
      <c r="B61" s="154">
        <v>60</v>
      </c>
      <c r="C61" s="158" t="s">
        <v>326</v>
      </c>
      <c r="D61" s="157" t="s">
        <v>317</v>
      </c>
      <c r="E61" s="158" t="s">
        <v>320</v>
      </c>
      <c r="F61" s="158" t="s">
        <v>332</v>
      </c>
    </row>
    <row r="62" spans="1:6" ht="20.100000000000001" customHeight="1">
      <c r="A62" s="156">
        <v>61</v>
      </c>
      <c r="B62" s="154">
        <v>61</v>
      </c>
      <c r="C62" s="158" t="s">
        <v>327</v>
      </c>
      <c r="D62" s="157" t="s">
        <v>318</v>
      </c>
      <c r="E62" s="158" t="s">
        <v>321</v>
      </c>
      <c r="F62" s="158" t="s">
        <v>333</v>
      </c>
    </row>
  </sheetData>
  <phoneticPr fontId="2"/>
  <pageMargins left="0.7" right="0.7" top="0.75" bottom="0.75" header="0.3" footer="0.3"/>
  <pageSetup paperSize="9" scale="6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0"/>
  <sheetViews>
    <sheetView workbookViewId="0">
      <selection activeCell="J16" sqref="J16"/>
    </sheetView>
  </sheetViews>
  <sheetFormatPr defaultRowHeight="15"/>
  <cols>
    <col min="1" max="1" width="13.375" style="33" customWidth="1"/>
    <col min="2" max="2" width="15.125" style="33" bestFit="1" customWidth="1"/>
    <col min="3" max="3" width="8" style="33" customWidth="1"/>
    <col min="4" max="16384" width="9" style="33"/>
  </cols>
  <sheetData>
    <row r="1" spans="1:5" ht="15.75" thickBot="1">
      <c r="A1" s="58"/>
      <c r="B1" s="59"/>
      <c r="C1" s="68" t="s">
        <v>51</v>
      </c>
      <c r="D1" s="68" t="s">
        <v>52</v>
      </c>
      <c r="E1" s="69" t="s">
        <v>53</v>
      </c>
    </row>
    <row r="2" spans="1:5" ht="15.75" thickTop="1">
      <c r="A2" s="60">
        <v>0</v>
      </c>
      <c r="B2" s="31" t="s">
        <v>28</v>
      </c>
      <c r="C2" s="32" t="e">
        <f>#REF!+#REF!+#REF!</f>
        <v>#REF!</v>
      </c>
      <c r="D2" s="32" t="e">
        <f>#REF!+#REF!+#REF!</f>
        <v>#REF!</v>
      </c>
      <c r="E2" s="61" t="e">
        <f>#REF!+#REF!+#REF!</f>
        <v>#REF!</v>
      </c>
    </row>
    <row r="3" spans="1:5">
      <c r="A3" s="62">
        <v>1</v>
      </c>
      <c r="B3" s="28" t="s">
        <v>38</v>
      </c>
      <c r="C3" s="32" t="e">
        <f>#REF!+#REF!+#REF!</f>
        <v>#REF!</v>
      </c>
      <c r="D3" s="32" t="e">
        <f>#REF!+#REF!+#REF!</f>
        <v>#REF!</v>
      </c>
      <c r="E3" s="61" t="e">
        <f>#REF!+#REF!+#REF!</f>
        <v>#REF!</v>
      </c>
    </row>
    <row r="4" spans="1:5">
      <c r="A4" s="62">
        <v>2</v>
      </c>
      <c r="B4" s="28" t="s">
        <v>39</v>
      </c>
      <c r="C4" s="32" t="e">
        <f>#REF!+#REF!+#REF!</f>
        <v>#REF!</v>
      </c>
      <c r="D4" s="32" t="e">
        <f>#REF!+#REF!+#REF!</f>
        <v>#REF!</v>
      </c>
      <c r="E4" s="61" t="e">
        <f>#REF!+#REF!+#REF!</f>
        <v>#REF!</v>
      </c>
    </row>
    <row r="5" spans="1:5">
      <c r="A5" s="62">
        <v>3</v>
      </c>
      <c r="B5" s="28" t="s">
        <v>30</v>
      </c>
      <c r="C5" s="32" t="e">
        <f>#REF!+#REF!+#REF!</f>
        <v>#REF!</v>
      </c>
      <c r="D5" s="32" t="e">
        <f>#REF!+#REF!+#REF!</f>
        <v>#REF!</v>
      </c>
      <c r="E5" s="61" t="e">
        <f>#REF!+#REF!+#REF!</f>
        <v>#REF!</v>
      </c>
    </row>
    <row r="6" spans="1:5">
      <c r="A6" s="62">
        <v>4</v>
      </c>
      <c r="B6" s="28" t="s">
        <v>29</v>
      </c>
      <c r="C6" s="32" t="e">
        <f>#REF!+#REF!+#REF!</f>
        <v>#REF!</v>
      </c>
      <c r="D6" s="32" t="e">
        <f>#REF!+#REF!+#REF!</f>
        <v>#REF!</v>
      </c>
      <c r="E6" s="61" t="e">
        <f>#REF!+#REF!+#REF!</f>
        <v>#REF!</v>
      </c>
    </row>
    <row r="7" spans="1:5">
      <c r="A7" s="62">
        <v>5</v>
      </c>
      <c r="B7" s="28" t="s">
        <v>40</v>
      </c>
      <c r="C7" s="32" t="e">
        <f>#REF!+#REF!+#REF!</f>
        <v>#REF!</v>
      </c>
      <c r="D7" s="32" t="e">
        <f>#REF!+#REF!+#REF!</f>
        <v>#REF!</v>
      </c>
      <c r="E7" s="61" t="e">
        <f>#REF!+#REF!+#REF!</f>
        <v>#REF!</v>
      </c>
    </row>
    <row r="8" spans="1:5">
      <c r="A8" s="62">
        <v>6</v>
      </c>
      <c r="B8" s="31" t="s">
        <v>31</v>
      </c>
      <c r="C8" s="32" t="e">
        <f>#REF!+#REF!+#REF!</f>
        <v>#REF!</v>
      </c>
      <c r="D8" s="32" t="e">
        <f>#REF!+#REF!+#REF!</f>
        <v>#REF!</v>
      </c>
      <c r="E8" s="61" t="e">
        <f>#REF!+#REF!+#REF!</f>
        <v>#REF!</v>
      </c>
    </row>
    <row r="9" spans="1:5">
      <c r="A9" s="62">
        <v>7</v>
      </c>
      <c r="B9" s="31" t="s">
        <v>41</v>
      </c>
      <c r="C9" s="32" t="e">
        <f>#REF!+#REF!+#REF!</f>
        <v>#REF!</v>
      </c>
      <c r="D9" s="32" t="e">
        <f>#REF!+#REF!+#REF!</f>
        <v>#REF!</v>
      </c>
      <c r="E9" s="61" t="e">
        <f>#REF!+#REF!+#REF!</f>
        <v>#REF!</v>
      </c>
    </row>
    <row r="10" spans="1:5">
      <c r="A10" s="62">
        <v>8</v>
      </c>
      <c r="B10" s="31" t="s">
        <v>42</v>
      </c>
      <c r="C10" s="32" t="e">
        <f>#REF!+#REF!+#REF!</f>
        <v>#REF!</v>
      </c>
      <c r="D10" s="32" t="e">
        <f>#REF!+#REF!+#REF!</f>
        <v>#REF!</v>
      </c>
      <c r="E10" s="61" t="e">
        <f>#REF!+#REF!+#REF!</f>
        <v>#REF!</v>
      </c>
    </row>
    <row r="11" spans="1:5">
      <c r="A11" s="62">
        <v>9</v>
      </c>
      <c r="B11" s="31" t="s">
        <v>32</v>
      </c>
      <c r="C11" s="32" t="e">
        <f>#REF!+#REF!+#REF!</f>
        <v>#REF!</v>
      </c>
      <c r="D11" s="32" t="e">
        <f>#REF!+#REF!+#REF!</f>
        <v>#REF!</v>
      </c>
      <c r="E11" s="61" t="e">
        <f>#REF!+#REF!+#REF!</f>
        <v>#REF!</v>
      </c>
    </row>
    <row r="12" spans="1:5">
      <c r="A12" s="62">
        <v>10</v>
      </c>
      <c r="B12" s="31" t="s">
        <v>43</v>
      </c>
      <c r="C12" s="32" t="e">
        <f>#REF!+#REF!+#REF!</f>
        <v>#REF!</v>
      </c>
      <c r="D12" s="32" t="e">
        <f>#REF!+#REF!+#REF!</f>
        <v>#REF!</v>
      </c>
      <c r="E12" s="61" t="e">
        <f>#REF!+#REF!+#REF!</f>
        <v>#REF!</v>
      </c>
    </row>
    <row r="13" spans="1:5" ht="15.75" thickBot="1">
      <c r="A13" s="63">
        <v>11</v>
      </c>
      <c r="B13" s="71" t="s">
        <v>33</v>
      </c>
      <c r="C13" s="64" t="e">
        <f>#REF!+#REF!+#REF!</f>
        <v>#REF!</v>
      </c>
      <c r="D13" s="64" t="e">
        <f>#REF!+#REF!+#REF!</f>
        <v>#REF!</v>
      </c>
      <c r="E13" s="65" t="e">
        <f>#REF!+#REF!+#REF!</f>
        <v>#REF!</v>
      </c>
    </row>
    <row r="14" spans="1:5">
      <c r="B14" s="70"/>
    </row>
    <row r="16" spans="1:5" ht="15.75" thickBot="1"/>
    <row r="17" spans="1:8" ht="15.75" thickBot="1">
      <c r="A17" s="67" t="s">
        <v>15</v>
      </c>
      <c r="B17" s="57" t="e">
        <f>#REF!+#REF!+#REF!</f>
        <v>#REF!</v>
      </c>
      <c r="D17" s="67" t="s">
        <v>16</v>
      </c>
      <c r="E17" s="56" t="s">
        <v>17</v>
      </c>
      <c r="F17" s="56" t="e">
        <f>#REF!+#REF!+#REF!</f>
        <v>#REF!</v>
      </c>
      <c r="G17" s="56" t="s">
        <v>18</v>
      </c>
      <c r="H17" s="56" t="e">
        <f>#REF!+#REF!+#REF!</f>
        <v>#REF!</v>
      </c>
    </row>
    <row r="18" spans="1:8" ht="15.75" thickBot="1">
      <c r="A18" s="67" t="s">
        <v>49</v>
      </c>
      <c r="B18" s="57" t="e">
        <f>#REF!+#REF!+#REF!</f>
        <v>#REF!</v>
      </c>
      <c r="G18" s="67" t="s">
        <v>19</v>
      </c>
      <c r="H18" s="66" t="e">
        <f>F17+H17</f>
        <v>#REF!</v>
      </c>
    </row>
    <row r="19" spans="1:8">
      <c r="C19" s="34"/>
    </row>
    <row r="20" spans="1:8">
      <c r="C20" s="72"/>
    </row>
    <row r="21" spans="1:8">
      <c r="C21" s="34"/>
      <c r="D21" s="34"/>
      <c r="E21" s="34"/>
    </row>
    <row r="22" spans="1:8">
      <c r="C22" s="34"/>
      <c r="D22" s="34"/>
      <c r="E22" s="34"/>
    </row>
    <row r="23" spans="1:8">
      <c r="C23" s="34"/>
      <c r="D23" s="34"/>
      <c r="E23" s="34"/>
    </row>
    <row r="24" spans="1:8">
      <c r="C24" s="34"/>
      <c r="D24" s="34"/>
      <c r="E24" s="34"/>
    </row>
    <row r="25" spans="1:8">
      <c r="C25" s="34"/>
      <c r="D25" s="34"/>
      <c r="E25" s="34"/>
    </row>
    <row r="26" spans="1:8">
      <c r="C26" s="34"/>
      <c r="D26" s="34"/>
      <c r="E26" s="34"/>
    </row>
    <row r="27" spans="1:8">
      <c r="C27" s="34"/>
      <c r="D27" s="34"/>
      <c r="E27" s="34"/>
    </row>
    <row r="28" spans="1:8">
      <c r="C28" s="34"/>
      <c r="D28" s="34"/>
      <c r="E28" s="34"/>
    </row>
    <row r="29" spans="1:8">
      <c r="C29" s="34"/>
    </row>
    <row r="30" spans="1:8">
      <c r="A30" s="228"/>
      <c r="B30" s="228"/>
      <c r="C30" s="34"/>
      <c r="D30" s="34"/>
      <c r="E30" s="34"/>
      <c r="F30" s="34"/>
    </row>
  </sheetData>
  <mergeCells count="1">
    <mergeCell ref="A30:B30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申し込み集計用紙</vt:lpstr>
      <vt:lpstr>参加生徒名簿</vt:lpstr>
      <vt:lpstr>引率・保護者名簿</vt:lpstr>
      <vt:lpstr>発送先一覧</vt:lpstr>
      <vt:lpstr>計算用</vt:lpstr>
      <vt:lpstr>引率・保護者名簿!Print_Area</vt:lpstr>
      <vt:lpstr>参加生徒名簿!Print_Area</vt:lpstr>
      <vt:lpstr>申し込み集計用紙!Print_Area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　孝暢</dc:creator>
  <cp:lastModifiedBy>正幸 石澤</cp:lastModifiedBy>
  <cp:lastPrinted>2026-05-07T00:54:32Z</cp:lastPrinted>
  <dcterms:created xsi:type="dcterms:W3CDTF">2015-08-12T04:11:37Z</dcterms:created>
  <dcterms:modified xsi:type="dcterms:W3CDTF">2026-05-15T10:37:12Z</dcterms:modified>
</cp:coreProperties>
</file>